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4760" yWindow="15" windowWidth="14040" windowHeight="15630"/>
  </bookViews>
  <sheets>
    <sheet name="Лист1" sheetId="1" r:id="rId1"/>
    <sheet name="Лист2" sheetId="2" r:id="rId2"/>
    <sheet name="Лист3" sheetId="3" r:id="rId3"/>
  </sheets>
  <definedNames>
    <definedName name="_xlnm.Print_Titles" localSheetId="0">Лист1!$14:$16</definedName>
    <definedName name="_xlnm.Print_Area" localSheetId="0">Лист1!$A$1:$K$454</definedName>
  </definedNames>
  <calcPr calcId="124519"/>
</workbook>
</file>

<file path=xl/calcChain.xml><?xml version="1.0" encoding="utf-8"?>
<calcChain xmlns="http://schemas.openxmlformats.org/spreadsheetml/2006/main">
  <c r="D452" i="1"/>
  <c r="D440"/>
  <c r="D446"/>
  <c r="D218" l="1"/>
  <c r="D196" l="1"/>
  <c r="D197" l="1"/>
  <c r="F71" l="1"/>
  <c r="H71"/>
  <c r="D75"/>
  <c r="D71" s="1"/>
  <c r="D434" l="1"/>
  <c r="D428" s="1"/>
  <c r="H125" l="1"/>
  <c r="F125"/>
  <c r="D125"/>
  <c r="D341" l="1"/>
  <c r="D224" l="1"/>
  <c r="D225"/>
  <c r="H377" l="1"/>
  <c r="F377"/>
  <c r="D377"/>
  <c r="H395"/>
  <c r="F395"/>
  <c r="D395"/>
  <c r="H389"/>
  <c r="F389"/>
  <c r="D389"/>
  <c r="H383"/>
  <c r="F383"/>
  <c r="D383"/>
  <c r="D203" l="1"/>
  <c r="D179"/>
  <c r="H119"/>
  <c r="F119"/>
  <c r="D119"/>
  <c r="H405"/>
  <c r="H404"/>
  <c r="F405"/>
  <c r="F404"/>
  <c r="D405"/>
  <c r="D194"/>
  <c r="D32" s="1"/>
  <c r="D226"/>
  <c r="D227"/>
  <c r="H227"/>
  <c r="F227"/>
  <c r="H221"/>
  <c r="F221"/>
  <c r="H449"/>
  <c r="F449"/>
  <c r="D449"/>
  <c r="H443"/>
  <c r="F443"/>
  <c r="D443"/>
  <c r="H437"/>
  <c r="F437"/>
  <c r="D437"/>
  <c r="D436"/>
  <c r="D430" s="1"/>
  <c r="D435"/>
  <c r="D429" s="1"/>
  <c r="H431"/>
  <c r="F431"/>
  <c r="H430"/>
  <c r="F430"/>
  <c r="H427"/>
  <c r="F427"/>
  <c r="D427"/>
  <c r="D419"/>
  <c r="H419"/>
  <c r="F419"/>
  <c r="H413"/>
  <c r="F413"/>
  <c r="D413"/>
  <c r="H407"/>
  <c r="F407"/>
  <c r="D407"/>
  <c r="H371"/>
  <c r="F371"/>
  <c r="D371"/>
  <c r="H365"/>
  <c r="F365"/>
  <c r="D365"/>
  <c r="H359"/>
  <c r="F359"/>
  <c r="D359"/>
  <c r="H353"/>
  <c r="F353"/>
  <c r="D353"/>
  <c r="H347"/>
  <c r="F347"/>
  <c r="D347"/>
  <c r="H341"/>
  <c r="F341"/>
  <c r="H335"/>
  <c r="F335"/>
  <c r="D335"/>
  <c r="D333"/>
  <c r="D329" s="1"/>
  <c r="H329"/>
  <c r="F329"/>
  <c r="H323"/>
  <c r="F323"/>
  <c r="D323"/>
  <c r="D321"/>
  <c r="D317" s="1"/>
  <c r="H317"/>
  <c r="F317"/>
  <c r="D315"/>
  <c r="D311" s="1"/>
  <c r="H311"/>
  <c r="F311"/>
  <c r="H305"/>
  <c r="F305"/>
  <c r="D305"/>
  <c r="H299"/>
  <c r="F299"/>
  <c r="D299"/>
  <c r="D297"/>
  <c r="D293" s="1"/>
  <c r="H293"/>
  <c r="F293"/>
  <c r="H287"/>
  <c r="F287"/>
  <c r="D287"/>
  <c r="H281"/>
  <c r="F281"/>
  <c r="D281"/>
  <c r="H275"/>
  <c r="F275"/>
  <c r="D275"/>
  <c r="H269"/>
  <c r="F269"/>
  <c r="D269"/>
  <c r="H263"/>
  <c r="F263"/>
  <c r="D263"/>
  <c r="H257"/>
  <c r="F257"/>
  <c r="D257"/>
  <c r="D255"/>
  <c r="H251"/>
  <c r="F251"/>
  <c r="H249"/>
  <c r="H245" s="1"/>
  <c r="G249"/>
  <c r="F249"/>
  <c r="F245" s="1"/>
  <c r="E249"/>
  <c r="G248"/>
  <c r="E248"/>
  <c r="G247"/>
  <c r="E247"/>
  <c r="G246"/>
  <c r="E246"/>
  <c r="G245"/>
  <c r="E245"/>
  <c r="H244"/>
  <c r="G244"/>
  <c r="F244"/>
  <c r="E244"/>
  <c r="D244"/>
  <c r="G243"/>
  <c r="E243"/>
  <c r="G242"/>
  <c r="E242"/>
  <c r="H241"/>
  <c r="G241"/>
  <c r="F241"/>
  <c r="E241"/>
  <c r="D241"/>
  <c r="G240"/>
  <c r="E240"/>
  <c r="I239"/>
  <c r="G239"/>
  <c r="E239"/>
  <c r="H238"/>
  <c r="F238"/>
  <c r="D238"/>
  <c r="H235"/>
  <c r="F235"/>
  <c r="D235"/>
  <c r="D215"/>
  <c r="H215"/>
  <c r="F215"/>
  <c r="H209"/>
  <c r="F209"/>
  <c r="H203"/>
  <c r="F203"/>
  <c r="H197"/>
  <c r="F197"/>
  <c r="D195"/>
  <c r="D193"/>
  <c r="H191"/>
  <c r="F191"/>
  <c r="H185"/>
  <c r="F185"/>
  <c r="D185"/>
  <c r="H179"/>
  <c r="F179"/>
  <c r="H173"/>
  <c r="F173"/>
  <c r="D173"/>
  <c r="H167"/>
  <c r="F167"/>
  <c r="D167"/>
  <c r="H161"/>
  <c r="F161"/>
  <c r="D161"/>
  <c r="H155"/>
  <c r="F155"/>
  <c r="D155"/>
  <c r="H149"/>
  <c r="F149"/>
  <c r="D149"/>
  <c r="D147"/>
  <c r="D141" s="1"/>
  <c r="D137" s="1"/>
  <c r="H143"/>
  <c r="F143"/>
  <c r="H141"/>
  <c r="H137" s="1"/>
  <c r="F141"/>
  <c r="F137" s="1"/>
  <c r="H131"/>
  <c r="F131"/>
  <c r="D131"/>
  <c r="H113"/>
  <c r="F113"/>
  <c r="D113"/>
  <c r="H107"/>
  <c r="F107"/>
  <c r="D107"/>
  <c r="H101"/>
  <c r="F101"/>
  <c r="D101"/>
  <c r="H95"/>
  <c r="F95"/>
  <c r="D95"/>
  <c r="H89"/>
  <c r="F89"/>
  <c r="D89"/>
  <c r="D87"/>
  <c r="D83" s="1"/>
  <c r="H83"/>
  <c r="F83"/>
  <c r="D81"/>
  <c r="D77" s="1"/>
  <c r="H77"/>
  <c r="F77"/>
  <c r="H65"/>
  <c r="F65"/>
  <c r="D65"/>
  <c r="H59"/>
  <c r="F59"/>
  <c r="D59"/>
  <c r="D57"/>
  <c r="D39" s="1"/>
  <c r="H53"/>
  <c r="F53"/>
  <c r="H47"/>
  <c r="F47"/>
  <c r="D47"/>
  <c r="H41"/>
  <c r="F41"/>
  <c r="D41"/>
  <c r="H39"/>
  <c r="F39"/>
  <c r="H38"/>
  <c r="H32" s="1"/>
  <c r="H26" s="1"/>
  <c r="F38"/>
  <c r="F32" s="1"/>
  <c r="F26" s="1"/>
  <c r="D38"/>
  <c r="H37"/>
  <c r="H31" s="1"/>
  <c r="H25" s="1"/>
  <c r="F37"/>
  <c r="D37"/>
  <c r="D31" s="1"/>
  <c r="D25" s="1"/>
  <c r="D19" s="1"/>
  <c r="H34"/>
  <c r="H28" s="1"/>
  <c r="F28"/>
  <c r="F25"/>
  <c r="D33" l="1"/>
  <c r="D27" s="1"/>
  <c r="D249"/>
  <c r="D243" s="1"/>
  <c r="H19"/>
  <c r="F425"/>
  <c r="D251"/>
  <c r="D53"/>
  <c r="D35" s="1"/>
  <c r="F401"/>
  <c r="F33"/>
  <c r="F27" s="1"/>
  <c r="F23" s="1"/>
  <c r="D143"/>
  <c r="H33"/>
  <c r="H27" s="1"/>
  <c r="H23" s="1"/>
  <c r="F242"/>
  <c r="F236" s="1"/>
  <c r="F20" s="1"/>
  <c r="F243"/>
  <c r="F237" s="1"/>
  <c r="H243"/>
  <c r="H237" s="1"/>
  <c r="F22"/>
  <c r="D34"/>
  <c r="D28" s="1"/>
  <c r="H401"/>
  <c r="F19"/>
  <c r="F35"/>
  <c r="F29" s="1"/>
  <c r="H22"/>
  <c r="D209"/>
  <c r="D431"/>
  <c r="D404"/>
  <c r="H425"/>
  <c r="H242"/>
  <c r="H35"/>
  <c r="H29" s="1"/>
  <c r="D26"/>
  <c r="D221"/>
  <c r="D245" l="1"/>
  <c r="D22"/>
  <c r="D29"/>
  <c r="D425"/>
  <c r="F21"/>
  <c r="F17" s="1"/>
  <c r="H21"/>
  <c r="F233"/>
  <c r="F239"/>
  <c r="D237"/>
  <c r="D21" s="1"/>
  <c r="D191"/>
  <c r="H239"/>
  <c r="H236"/>
  <c r="D401"/>
  <c r="D242"/>
  <c r="D23"/>
  <c r="H233" l="1"/>
  <c r="H20"/>
  <c r="H17" s="1"/>
  <c r="D236"/>
  <c r="D20" s="1"/>
  <c r="D239"/>
  <c r="D233" l="1"/>
  <c r="D17"/>
</calcChain>
</file>

<file path=xl/sharedStrings.xml><?xml version="1.0" encoding="utf-8"?>
<sst xmlns="http://schemas.openxmlformats.org/spreadsheetml/2006/main" count="1511" uniqueCount="179">
  <si>
    <t xml:space="preserve">к постановлению Администрации Калининского муниципального округа Тверской области </t>
  </si>
  <si>
    <t>Приложение 2</t>
  </si>
  <si>
    <t xml:space="preserve">к муниципальной программе "Комплексное развитие системы коммунального </t>
  </si>
  <si>
    <t xml:space="preserve"> и газового хозяйства Калининского муниципального округа Тверской области на период 2024-2029 годов"</t>
  </si>
  <si>
    <t>План реализации муниципальной программы</t>
  </si>
  <si>
    <t>(наименование муниципальной программы)</t>
  </si>
  <si>
    <t>на 2024 год и плановый период 2025 и 2026 годов</t>
  </si>
  <si>
    <t>№ п/п</t>
  </si>
  <si>
    <t>Наименование подпрограмм, задач, мероприятий (административных мероприятий), операций, направленных на выполнение мероприятий (административных мероприятий) -  пообъектная детализация</t>
  </si>
  <si>
    <t>Объемы и источники финансирования, тыс. руб.</t>
  </si>
  <si>
    <t>Срок реализации</t>
  </si>
  <si>
    <t>Ожидаемый результат
 (краткое описание)</t>
  </si>
  <si>
    <t>Ответственный исполнитель, соисполнитель</t>
  </si>
  <si>
    <t>(N+1) год</t>
  </si>
  <si>
    <t xml:space="preserve">Всего </t>
  </si>
  <si>
    <t>2024-2026</t>
  </si>
  <si>
    <t>Развитие системы современной коммунальной инфраструктуры</t>
  </si>
  <si>
    <t>в том числе:</t>
  </si>
  <si>
    <t>ФБ</t>
  </si>
  <si>
    <t>ОБ</t>
  </si>
  <si>
    <t>МБ</t>
  </si>
  <si>
    <t>ВБС</t>
  </si>
  <si>
    <t>Повышение качества коммунальных услуг</t>
  </si>
  <si>
    <t>Снижение количества аварий за счет ввода новых объектов коммунальной инфраструктуры и капитального ремонта существующих.</t>
  </si>
  <si>
    <t>Всего</t>
  </si>
  <si>
    <t>2024-2025</t>
  </si>
  <si>
    <t>Строительство блочно-модульной котельной  мощностью 6,3 МВт для теплоснабжения пос. Васильевский Мох с инженерными сетями к ней</t>
  </si>
  <si>
    <t>2025-2027</t>
  </si>
  <si>
    <t xml:space="preserve">Перевод на индивидуальное газовое отопление  многоквартирного дома (8 квартир) в д. Андрианово </t>
  </si>
  <si>
    <t xml:space="preserve">Перевод на индивидуальное газовое отопление 5  многоквартирных домов в с. Петровское </t>
  </si>
  <si>
    <t>Перевод на индивидуальное газовое отопление 4 многоквартирных домов в д. Митенево</t>
  </si>
  <si>
    <t>Техническое перевооружение котельной с заменой трех водогрейных котлов КВ-ГМ-1,1-95 на два водогрейных котла Ква-1,6 по адресу: Тверская область, Калининский район, пос. Суховерково, ул. Строителей</t>
  </si>
  <si>
    <t>Техническое перевооружение котельной по адресу: Тверская область, Михайловское с.п., с. Михайловское</t>
  </si>
  <si>
    <t>Техническое перевооружение котельной с заменой котла КВГ- 4,65 на два котла КВА-1 по адресу: Тверская область, Калининский район,  с.Медное</t>
  </si>
  <si>
    <t>Перевод парового котла Е-6,5-1,4ГМ (ДЕ-6,5-14) и парового котла Е-4-1,4ГМ (ДКВр-4-13) на водогрейный режим работы в котельной, расположенной по адресу: Тверская обл., Калининский район, пос. Заволжский</t>
  </si>
  <si>
    <t>Техническое перевооружение котельной с установкой двух котлов Ква - 1,25 по адресу: Тверская область, Калининский район, пос. Загородный</t>
  </si>
  <si>
    <t>Реконструкция теплотрассы (1471,5 п.м.) в  пгт Васильевский Мох</t>
  </si>
  <si>
    <t>Обеспечение качественной очистки канализационных стоков для улучшения экологической ситуации.</t>
  </si>
  <si>
    <t xml:space="preserve">Строительство  локальных очистных сооружений в п.г.т. Суховерково  </t>
  </si>
  <si>
    <t>Строительство очистных сооружений, включая инженерные сети до очистных сооружений, в д. Рязаново Верхневолжского сельского поселения</t>
  </si>
  <si>
    <t>Капитальный ремонт очистных сооружений мощностью 150 м3/сут в д. Колталово Калининского муниципального округа</t>
  </si>
  <si>
    <t>Техническое перевооружение  очистных сооружений в пос. Васильевский Мох Калининского муниципального округа</t>
  </si>
  <si>
    <t xml:space="preserve">Техническое перевооружение  системы водоснабжения                                  д. Андрейково </t>
  </si>
  <si>
    <t>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</si>
  <si>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Капитальный ремонт водопровода по улице Заводская на ж/д ст. Кулицкая,  Кулицкого сельского поселения Калининского района Тверской области</t>
  </si>
  <si>
    <t>Капитальный ремонт водопровода по улице  Специалистов на ж/д ст. Кулицкая  Кулицкого сельского поселения Калининского района Тверской области</t>
  </si>
  <si>
    <t>Капитальный ремонт канализационной сети по улице Специалистов на ж\д ст. Кулицкая Кулицкого с.п. Калининского района Тверской области</t>
  </si>
  <si>
    <t>Увеличение числа населенных пунктов для обеспечения высокого темпа развития территорий округа. Повышение качества жизни населения при подключении домовладенний к сетям газоснабжения</t>
  </si>
  <si>
    <t>Межпоселковый газопровод д.Рязаново-с.Петровское Калининского муниципального округа Тверской области с отводами на населенные пункты Марьино, Львово, Башмаково, Курово, Царево</t>
  </si>
  <si>
    <t>Газификация д. Носово Калининского муниципального округа Тверской области</t>
  </si>
  <si>
    <t>Газификация д.Андреевское, д.Избрижье, д.Шернево Калининского муниципального округа Тверской области</t>
  </si>
  <si>
    <t>Газоснабжение д. Домниково Калининского муниципального округа Тверской области</t>
  </si>
  <si>
    <t>Газификация д. Кольцово Калининского муниципального округа Тверской области</t>
  </si>
  <si>
    <t>Газификация д. Греблево Калининского муниципального округа Тверской области</t>
  </si>
  <si>
    <t>Межпоселковый газопровод и внутрипоселковые сети Тургиновского сельского поселения: д.Костьково,д.Головачёво, д.Дудино, д.Большие Горки Тургиновского сельского поселения Калининского района Тверской области (1 этап проектирования)</t>
  </si>
  <si>
    <t>Межпоселковый газопровод от  д. Колталово до д. Рубцово, д. Беседы, д. Моркино Городище, д. Дубровки Калининского муниципального округа Тверской области и и внутрипоселковые  газовые сети в  населенных пунктах</t>
  </si>
  <si>
    <t>2025-2026</t>
  </si>
  <si>
    <t>Межпоселковый газопровод от д.Чуприяново до д.Щербинино, д.Марьино, д.Поминово, д.Осекино Калининского муниципального округа Тверской области и внутрипоселковые газовые сети по указанным населенным пунктам</t>
  </si>
  <si>
    <t>Газоснабжение д. Турово, д. Вески, Маяк, Яковлево, Сотцы, Яменское, Фефелово, Шипулино, Глездово, Львово, Ананьино Калининского муниципального округа Тверской области</t>
  </si>
  <si>
    <t>Газификация деревни Поддубье Калининского района Тверской области</t>
  </si>
  <si>
    <t>Отчет об исполнении плана реализации муниципальной программы</t>
  </si>
  <si>
    <t>__________________________________________________________________________</t>
  </si>
  <si>
    <t xml:space="preserve">за _____ год </t>
  </si>
  <si>
    <t>Наименование подпрограмм, задач, мероприятий (административных мероприятий), операций, направ-ленных на выполнение мероприятий (администра-тивных мероприятий) -  пообъектная детализация</t>
  </si>
  <si>
    <t>Объемы и источники финансирования, 
тыс. руб.</t>
  </si>
  <si>
    <t>Результат реализации, причины отклонения от плана  (краткое описание)</t>
  </si>
  <si>
    <t>уровень бюджета</t>
  </si>
  <si>
    <t>план</t>
  </si>
  <si>
    <t>факт</t>
  </si>
  <si>
    <t>…</t>
  </si>
  <si>
    <t>_____________________________________________________                          ________________                    ________________________</t>
  </si>
  <si>
    <t xml:space="preserve">                                               (должность)                                                                                                                       (подпись)                                                        (инициалы, фамилия)</t>
  </si>
  <si>
    <t>Согласовано:</t>
  </si>
  <si>
    <r>
      <rPr>
        <sz val="12"/>
        <color theme="1"/>
        <rFont val="Times New Roman"/>
        <family val="1"/>
        <charset val="204"/>
      </rPr>
      <t xml:space="preserve">Заведующий отделом учета и отчетности администрации
</t>
    </r>
    <r>
      <rPr>
        <u/>
        <sz val="12"/>
        <color theme="1"/>
        <rFont val="Times New Roman"/>
        <family val="1"/>
        <charset val="204"/>
      </rPr>
      <t>Калининского муниципального района Тверской области</t>
    </r>
    <r>
      <rPr>
        <sz val="12"/>
        <color theme="1"/>
        <rFont val="Times New Roman"/>
        <family val="1"/>
        <charset val="204"/>
      </rPr>
      <t xml:space="preserve">                               __________________                ________________________</t>
    </r>
  </si>
  <si>
    <t xml:space="preserve">                                          (должность)                                                                                                                             (подпись)                                                        (фамилия, инициалы)</t>
  </si>
  <si>
    <t>Устройство колодцев нецентрализованного водоснабжения</t>
  </si>
  <si>
    <t>Газификация  д. Левобережная Калининского муниципального округа Тверской области</t>
  </si>
  <si>
    <t>Газификация  д.  Мишнево  Калининского муниципального округа Тверской области</t>
  </si>
  <si>
    <t>Газоснабжение д. Сухой Ручей Калининского муниципального округа Тверской области</t>
  </si>
  <si>
    <t>Газификация д. Сергеевка Калининского муниципального округа Тверской области</t>
  </si>
  <si>
    <t>Газификация д. Судимирка Калининского муниципального округа Тверской области</t>
  </si>
  <si>
    <t>Газификация д. Лисицы Калининского муниципального округа Тверской области</t>
  </si>
  <si>
    <t>Газификация д. Панино Калининского района Тверской области</t>
  </si>
  <si>
    <t>Межпоселковый газопровод от д. Пепёлышево до д. Андрианово Калининского муниципального округа Тверской области и внутрипоселковые газовые сети по населенному пункту, в том числе до многоквартирного жилого дома с кадастровым номером 69:10:0130101:286</t>
  </si>
  <si>
    <t>Устройство сетей электроснабжения в п. Металлистов Калининского муниципального округа</t>
  </si>
  <si>
    <t>Строительство очистных сооружений мощностью 100 м3/сут в с. Красная Гора Калининского округа</t>
  </si>
  <si>
    <t>Поддержка местных инициатив жителей</t>
  </si>
  <si>
    <t>Программа "Комплексное развитие системы коммунального и газового хозяйства Калининского муниципального округа Тверской области на период 2024-2029 годов"</t>
  </si>
  <si>
    <t>Задача 1  Подпрограммы 2 "Повышение жизненного уровня населения Калининского района"</t>
  </si>
  <si>
    <t>Подпрограмма 2 "Газификация населенных пунктов Калининского муниципального округа на  период 2024-2029 годов"</t>
  </si>
  <si>
    <t>Подпрограмма 1 "Комплексное развитие систем коммунальной инфраструктуры Калининского  муниципального округа на период 2024-2029 годов"</t>
  </si>
  <si>
    <t xml:space="preserve"> Задача 1  подпрограммы 1 "Повышение качества коммунальных услуг, предоставляемых потребителям на территории округа" </t>
  </si>
  <si>
    <t>Мероприятия 1.02 "Улучшение экологической ситуации на территории  Калининского муниципального округа путем совершенствования коммунальной инфраструктуры"</t>
  </si>
  <si>
    <t xml:space="preserve"> Мероприятие 1.03 "Содержание и обслуживание объектов коммунальной инфраструктуры"</t>
  </si>
  <si>
    <t>Мероприятие 1.04 "Обеспечение инженерной инфраструктурой земельных участков, подлежащих предоставлению для жилищного строительства семьям, имеющим трех и более детей"</t>
  </si>
  <si>
    <t>Мероприятие 1.05 "Реализация программ по поддержке местных инициатив в Тверской области по объектам водоснабжения и водоотведения на территории Калининского муниципального округа"</t>
  </si>
  <si>
    <t>Мероприятие 1.01 "Реализация программ по поддержке местных инициатив в Тверской области. Обустройство детской площадки в д. Аввакумово ул. Энтузиазистов Авакумовского  сельского поселения Калининского района Тверской области"</t>
  </si>
  <si>
    <t>Мероприятие 1.02 "Реализация программ по поддержке местных инициатив в Тверской области. Обустройство детской площадки по адресу: Тверская обл. Калининский муниципальный район, Заволжское с.п., д. Новинки"</t>
  </si>
  <si>
    <t>Мероприятие 1.03 "Реализация программ по поддержке местных инициатив в Тверской области. Обустройство детской площадки в д. Сакулино Черногубовского  сельского поселения Калининского района Тверской области"</t>
  </si>
  <si>
    <t>Задача 1 Подпрограммы 3 "Создание и благоустройство детских игровых площадок на территории населенных пунктов в рамках реализации программы по поддержке местных инициатив"</t>
  </si>
  <si>
    <t>Подпрограмма 3 "Обустройство общественных территорий в населенных пунктах Калининского муниципального округа"</t>
  </si>
  <si>
    <t>Мероприятие 1.02 "Развитие системы газоснабжения населенных пунктов Тверской области. Расходы на развитие системы газоснабжения населенных пунктов Калининского муниципального округа"</t>
  </si>
  <si>
    <t xml:space="preserve">    Мероприятие 1.06 "Модернизация объектов теплоэнергетических комплексов Калининского муниципального округа  Тверской области"</t>
  </si>
  <si>
    <t>Мероприятие 1.01 "Строительство межпоселковых и внутрипоселковых газопроводов"</t>
  </si>
  <si>
    <t>Строительство блочно-модульной газовой котельной в п. Металлистов Михайловского сельского поселения Калининского района Тверской области</t>
  </si>
  <si>
    <t>Мероприятие 1.01 "Развитие системы коммунальной инфраструктуры Калининского муниципального округа, отвечающей современным социально-экономическим требованиям"</t>
  </si>
  <si>
    <t xml:space="preserve">Строительство блочно-модульной газовой котельной в д. Савватьево Каблуковского сельского поселения Калининского района Тверской области с инженерными сетями к ней, мощностью 1,93 Гкал/час  </t>
  </si>
  <si>
    <t>Строительство блочно-модульной котельной мощностью 1,0 МВт  в ж/д. ст. Кулицкая Кулицкого сельского поселения с инженерными сетями к ней</t>
  </si>
  <si>
    <t>Строительство блочно-модульной котельной мощностью 3,2 МВт для теплоснабжения нп Эммаусская школа-интернат Эммаусского сельского поселения с инженерными сетями к ней</t>
  </si>
  <si>
    <t>Газоснабжение д. Протасово Калининского муниципального округа Тверской области</t>
  </si>
  <si>
    <t xml:space="preserve">Газификация д. Губино, д. Старково Бурашевского сельского поселенияКалининского муниципального округа Тверской области </t>
  </si>
  <si>
    <t xml:space="preserve">Газификация д. Поддубье Калининского муниципального округа Тверской области </t>
  </si>
  <si>
    <t>Газоснабжение населенных пунктов Волынцево, Тутань, Тухинь, Кумордино, Рождество, Ивановское, Стренево, Князево Медновского сельского поселения Калининского муниципального района Тверской области (1 этап проектирования)</t>
  </si>
  <si>
    <t>Межпоселковый газопровод и внутрипоселковые сети Тургиновского сельского поселения: д.Костьково, д.Головачёво, д.Дудино, д.Большие Горки Тургиновского сельского поселения Калининского муниципального округа Тверской области (1 этап проектирования)</t>
  </si>
  <si>
    <t>Межпоселковый газопровод от д. Рязаново до д. Фёдоровское -
 д. Савино и внутрипоселковые газовые сети в населённых пунктах Фёдоровское и Савино Калининского района Тверской области</t>
  </si>
  <si>
    <t>Распределительный газопровод по с. Петровское Калининского муниципального округа Тверской области</t>
  </si>
  <si>
    <t>Распределительный газопровод в д. Калистово Калининского муниципального округа Тверской области</t>
  </si>
  <si>
    <t>4.1</t>
  </si>
  <si>
    <t>4.2</t>
  </si>
  <si>
    <t>4.3</t>
  </si>
  <si>
    <t>4.4</t>
  </si>
  <si>
    <t>4.5</t>
  </si>
  <si>
    <t>4.6</t>
  </si>
  <si>
    <t>4.7</t>
  </si>
  <si>
    <t>4.8</t>
  </si>
  <si>
    <t>4.9</t>
  </si>
  <si>
    <t>4.10</t>
  </si>
  <si>
    <t>4.11</t>
  </si>
  <si>
    <t>4.12</t>
  </si>
  <si>
    <t>4.13</t>
  </si>
  <si>
    <t>4.14</t>
  </si>
  <si>
    <t>4.15</t>
  </si>
  <si>
    <t>4.16</t>
  </si>
  <si>
    <t>5.1</t>
  </si>
  <si>
    <t>5.2</t>
  </si>
  <si>
    <t>5.3</t>
  </si>
  <si>
    <t>5.4</t>
  </si>
  <si>
    <t>5.5</t>
  </si>
  <si>
    <t>5.6</t>
  </si>
  <si>
    <t>8.1</t>
  </si>
  <si>
    <t>8.2</t>
  </si>
  <si>
    <t>8.3</t>
  </si>
  <si>
    <t>8.4</t>
  </si>
  <si>
    <t>9.1</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</si>
  <si>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</si>
  <si>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</si>
  <si>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</si>
  <si>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</si>
  <si>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</si>
  <si>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</si>
  <si>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</si>
  <si>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</si>
  <si>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</si>
  <si>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</si>
  <si>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</si>
  <si>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</si>
  <si>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</si>
  <si>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</si>
  <si>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</si>
  <si>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</si>
  <si>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</si>
  <si>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</si>
  <si>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</si>
  <si>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</si>
  <si>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</si>
  <si>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</si>
  <si>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</si>
  <si>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</si>
  <si>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</si>
  <si>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13.1</t>
  </si>
  <si>
    <t>13.2</t>
  </si>
  <si>
    <t>13.3</t>
  </si>
  <si>
    <t xml:space="preserve"> Земельные участки, подлежащие предоставлению для жилищного строительства семьям, имеющим трех и более детей, обеспечены инженерной инфраструктурой</t>
  </si>
  <si>
    <t>Приложение 6</t>
  </si>
  <si>
    <t>Отдел коммунального 
и газового хозяйства</t>
  </si>
  <si>
    <t>от  28.12.2024 № 6432</t>
  </si>
  <si>
    <t xml:space="preserve">Бесперебойная работа систем тепло-, водоснабжения и водоотведения </t>
  </si>
  <si>
    <t>Газоснабжение населенных пунктов   д. Лясково, д. Садыково,  
д. Теребино, д. Жирносово, д. Заболотье, д. Трестино, д. Мухино, 
д. Заречье, д. Новосельцы, д. Ивановские Горки, д. Лямово, д. Ивановское Калининского муниципального округа Тверской области</t>
  </si>
  <si>
    <t>"Комплексное развитие системы коммунального и газового хозяйства Калининского муниципального округа Тверской области на период 2024-2029 годов"</t>
  </si>
</sst>
</file>

<file path=xl/styles.xml><?xml version="1.0" encoding="utf-8"?>
<styleSheet xmlns="http://schemas.openxmlformats.org/spreadsheetml/2006/main">
  <numFmts count="2">
    <numFmt numFmtId="164" formatCode="#\ ##0.00_ "/>
    <numFmt numFmtId="165" formatCode="0.000"/>
  </numFmts>
  <fonts count="24">
    <font>
      <sz val="11"/>
      <color theme="1"/>
      <name val="Calibri"/>
      <charset val="204"/>
      <scheme val="minor"/>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theme="1"/>
      <name val="Times New Roman"/>
      <family val="1"/>
      <charset val="204"/>
    </font>
    <font>
      <b/>
      <sz val="11"/>
      <color rgb="FF000000"/>
      <name val="Times New Roman"/>
      <family val="1"/>
      <charset val="204"/>
    </font>
    <font>
      <b/>
      <sz val="11"/>
      <color theme="1"/>
      <name val="Calibri"/>
      <family val="2"/>
      <charset val="204"/>
      <scheme val="minor"/>
    </font>
    <font>
      <b/>
      <sz val="11"/>
      <color theme="1"/>
      <name val="Times New Roman"/>
      <family val="1"/>
      <charset val="204"/>
    </font>
    <font>
      <sz val="12"/>
      <color rgb="FF000000"/>
      <name val="Calibri"/>
      <family val="2"/>
      <charset val="204"/>
    </font>
    <font>
      <sz val="9"/>
      <color rgb="FF000000"/>
      <name val="Times New Roman"/>
      <family val="1"/>
      <charset val="204"/>
    </font>
    <font>
      <sz val="12"/>
      <color theme="1"/>
      <name val="Times New Roman"/>
      <family val="1"/>
      <charset val="204"/>
    </font>
    <font>
      <sz val="9"/>
      <color theme="1"/>
      <name val="Times New Roman"/>
      <family val="1"/>
      <charset val="204"/>
    </font>
    <font>
      <sz val="11"/>
      <name val="Calibri"/>
      <family val="2"/>
      <charset val="204"/>
      <scheme val="minor"/>
    </font>
    <font>
      <sz val="11"/>
      <name val="Times New Roman"/>
      <family val="1"/>
      <charset val="204"/>
    </font>
    <font>
      <b/>
      <sz val="14"/>
      <name val="Times New Roman"/>
      <family val="1"/>
      <charset val="204"/>
    </font>
    <font>
      <b/>
      <sz val="12"/>
      <name val="Times New Roman"/>
      <family val="1"/>
      <charset val="204"/>
    </font>
    <font>
      <sz val="10"/>
      <name val="Times New Roman"/>
      <family val="1"/>
      <charset val="204"/>
    </font>
    <font>
      <b/>
      <sz val="10"/>
      <name val="Times New Roman"/>
      <family val="1"/>
      <charset val="204"/>
    </font>
    <font>
      <b/>
      <sz val="10"/>
      <name val="Calibri"/>
      <family val="2"/>
      <charset val="204"/>
      <scheme val="minor"/>
    </font>
    <font>
      <u/>
      <sz val="12"/>
      <color theme="1"/>
      <name val="Times New Roman"/>
      <family val="1"/>
      <charset val="204"/>
    </font>
    <font>
      <u/>
      <sz val="10"/>
      <name val="Times New Roman"/>
      <family val="1"/>
      <charset val="204"/>
    </font>
    <font>
      <sz val="10"/>
      <name val="Calibri"/>
      <family val="2"/>
      <charset val="204"/>
      <scheme val="minor"/>
    </font>
    <font>
      <sz val="8"/>
      <name val="Calibri"/>
      <family val="2"/>
      <charset val="204"/>
      <scheme val="minor"/>
    </font>
    <font>
      <sz val="12"/>
      <name val="Times New Roman"/>
      <family val="1"/>
      <charset val="20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92">
    <xf numFmtId="0" fontId="0" fillId="0" borderId="0" xfId="0"/>
    <xf numFmtId="0" fontId="0" fillId="0" borderId="0" xfId="0" applyAlignment="1">
      <alignment wrapText="1"/>
    </xf>
    <xf numFmtId="0" fontId="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left" vertical="center" wrapText="1"/>
    </xf>
    <xf numFmtId="0" fontId="4" fillId="0" borderId="6" xfId="0" applyFont="1" applyBorder="1" applyAlignment="1">
      <alignment horizontal="left" vertical="center"/>
    </xf>
    <xf numFmtId="0" fontId="0" fillId="0" borderId="6" xfId="0" applyBorder="1" applyAlignment="1">
      <alignment horizontal="left" vertical="center"/>
    </xf>
    <xf numFmtId="0" fontId="0" fillId="0" borderId="6" xfId="0" applyBorder="1" applyAlignment="1">
      <alignmen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4" fillId="0" borderId="9" xfId="0" applyFont="1" applyBorder="1" applyAlignment="1">
      <alignment horizontal="left" vertical="center"/>
    </xf>
    <xf numFmtId="0" fontId="0" fillId="0" borderId="9" xfId="0" applyBorder="1" applyAlignment="1">
      <alignment horizontal="left" vertical="center"/>
    </xf>
    <xf numFmtId="0" fontId="0" fillId="0" borderId="9" xfId="0" applyBorder="1" applyAlignment="1">
      <alignment vertical="center"/>
    </xf>
    <xf numFmtId="0" fontId="10" fillId="0" borderId="0" xfId="0" applyFont="1"/>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12" fillId="0" borderId="0" xfId="0" applyFont="1" applyFill="1"/>
    <xf numFmtId="0" fontId="13" fillId="0" borderId="0" xfId="0" applyFont="1" applyFill="1" applyAlignment="1">
      <alignment horizontal="right"/>
    </xf>
    <xf numFmtId="0" fontId="12" fillId="0" borderId="0" xfId="0" applyFont="1" applyFill="1" applyAlignment="1">
      <alignment wrapText="1"/>
    </xf>
    <xf numFmtId="0" fontId="17" fillId="0" borderId="1" xfId="0" applyFont="1" applyFill="1" applyBorder="1" applyAlignment="1">
      <alignment horizontal="left" vertical="center" wrapText="1"/>
    </xf>
    <xf numFmtId="164" fontId="17" fillId="0" borderId="1" xfId="0" applyNumberFormat="1" applyFont="1" applyFill="1" applyBorder="1" applyAlignment="1">
      <alignment horizontal="left" vertical="center" wrapText="1"/>
    </xf>
    <xf numFmtId="164" fontId="16" fillId="0" borderId="1" xfId="0" applyNumberFormat="1" applyFont="1" applyFill="1" applyBorder="1" applyAlignment="1">
      <alignment horizontal="left" vertical="center"/>
    </xf>
    <xf numFmtId="0" fontId="16" fillId="0" borderId="1" xfId="0" applyFont="1" applyFill="1" applyBorder="1" applyAlignment="1">
      <alignment vertical="center"/>
    </xf>
    <xf numFmtId="0" fontId="16" fillId="0" borderId="1" xfId="0" applyFont="1" applyFill="1" applyBorder="1" applyAlignment="1">
      <alignment horizontal="left" vertical="center" wrapText="1"/>
    </xf>
    <xf numFmtId="164" fontId="16" fillId="0" borderId="1" xfId="0" applyNumberFormat="1" applyFont="1" applyFill="1" applyBorder="1" applyAlignment="1">
      <alignment horizontal="left" vertical="center" wrapText="1"/>
    </xf>
    <xf numFmtId="0" fontId="16" fillId="0" borderId="1" xfId="0" applyFont="1" applyFill="1" applyBorder="1" applyAlignment="1">
      <alignment horizontal="left" vertical="center"/>
    </xf>
    <xf numFmtId="164" fontId="21" fillId="0" borderId="1" xfId="0" applyNumberFormat="1" applyFont="1" applyFill="1" applyBorder="1" applyAlignment="1">
      <alignment horizontal="left" vertical="center"/>
    </xf>
    <xf numFmtId="2" fontId="16" fillId="0" borderId="1" xfId="0" applyNumberFormat="1" applyFont="1" applyFill="1" applyBorder="1" applyAlignment="1">
      <alignment horizontal="left" vertical="center"/>
    </xf>
    <xf numFmtId="2" fontId="21" fillId="0" borderId="1" xfId="0" applyNumberFormat="1" applyFont="1" applyFill="1" applyBorder="1" applyAlignment="1">
      <alignment horizontal="left" vertical="center"/>
    </xf>
    <xf numFmtId="0" fontId="13" fillId="0" borderId="0" xfId="0" applyFont="1" applyFill="1" applyAlignment="1">
      <alignment horizontal="right" vertical="center" wrapText="1"/>
    </xf>
    <xf numFmtId="0" fontId="21" fillId="0" borderId="0" xfId="0" applyFont="1" applyFill="1"/>
    <xf numFmtId="2" fontId="21" fillId="0" borderId="0" xfId="0" applyNumberFormat="1" applyFont="1" applyFill="1"/>
    <xf numFmtId="165" fontId="21" fillId="0" borderId="0" xfId="0" applyNumberFormat="1" applyFont="1" applyFill="1"/>
    <xf numFmtId="0" fontId="12" fillId="0" borderId="0" xfId="0" applyFont="1" applyFill="1" applyAlignment="1">
      <alignment vertical="center" wrapText="1"/>
    </xf>
    <xf numFmtId="0" fontId="23" fillId="0" borderId="0" xfId="0" applyFont="1" applyFill="1" applyAlignment="1">
      <alignment wrapText="1"/>
    </xf>
    <xf numFmtId="0" fontId="23" fillId="0" borderId="0" xfId="0" applyFont="1" applyFill="1" applyAlignment="1">
      <alignment horizontal="center"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vertical="center" wrapText="1"/>
    </xf>
    <xf numFmtId="0" fontId="16" fillId="0" borderId="1" xfId="0" applyFont="1" applyFill="1" applyBorder="1" applyAlignment="1">
      <alignment horizontal="center" vertical="top" wrapText="1"/>
    </xf>
    <xf numFmtId="0" fontId="18"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8" fillId="0" borderId="1" xfId="0" applyFont="1" applyFill="1" applyBorder="1" applyAlignment="1">
      <alignment horizontal="center"/>
    </xf>
    <xf numFmtId="0" fontId="20"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3" fillId="0" borderId="0" xfId="0" applyFont="1" applyFill="1" applyAlignment="1">
      <alignment horizontal="right" vertical="center" wrapText="1"/>
    </xf>
    <xf numFmtId="0" fontId="13" fillId="0" borderId="0" xfId="0" applyFont="1" applyFill="1" applyAlignment="1">
      <alignment horizontal="right"/>
    </xf>
    <xf numFmtId="0" fontId="14" fillId="0" borderId="0" xfId="0" applyFont="1" applyFill="1" applyAlignment="1">
      <alignment horizontal="center" wrapText="1"/>
    </xf>
    <xf numFmtId="0" fontId="15" fillId="0" borderId="0" xfId="0" applyFont="1" applyFill="1"/>
    <xf numFmtId="0" fontId="16" fillId="0" borderId="0" xfId="0" applyFont="1" applyFill="1" applyAlignment="1">
      <alignment horizontal="center" wrapText="1"/>
    </xf>
    <xf numFmtId="0" fontId="15" fillId="0" borderId="0" xfId="0" applyFont="1" applyFill="1" applyAlignment="1">
      <alignment horizontal="center" wrapText="1"/>
    </xf>
    <xf numFmtId="0" fontId="12" fillId="0" borderId="0" xfId="0" applyFont="1" applyFill="1" applyAlignment="1">
      <alignment horizontal="right" vertical="center" wrapText="1"/>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xf>
    <xf numFmtId="0" fontId="9" fillId="0" borderId="0" xfId="0" applyFont="1" applyAlignment="1">
      <alignment wrapText="1"/>
    </xf>
    <xf numFmtId="0" fontId="10" fillId="0" borderId="0" xfId="0" applyFont="1" applyAlignment="1">
      <alignment wrapText="1"/>
    </xf>
    <xf numFmtId="0" fontId="10" fillId="0" borderId="0" xfId="0" applyFont="1"/>
    <xf numFmtId="0" fontId="11" fillId="0" borderId="0" xfId="0" applyFont="1"/>
    <xf numFmtId="0" fontId="5" fillId="0" borderId="1" xfId="0" applyFont="1" applyBorder="1" applyAlignment="1">
      <alignment horizontal="center" vertical="center" wrapText="1"/>
    </xf>
    <xf numFmtId="0" fontId="0" fillId="0" borderId="2" xfId="0"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5" fillId="0" borderId="2" xfId="0" applyFont="1" applyBorder="1" applyAlignment="1">
      <alignment horizontal="center" vertical="center" wrapText="1"/>
    </xf>
    <xf numFmtId="0" fontId="6" fillId="0" borderId="3" xfId="0" applyFont="1" applyBorder="1" applyAlignment="1">
      <alignment vertical="center" wrapText="1"/>
    </xf>
    <xf numFmtId="0" fontId="0" fillId="0" borderId="4" xfId="0" applyBorder="1" applyAlignment="1">
      <alignment vertical="center" wrapText="1"/>
    </xf>
    <xf numFmtId="0" fontId="5" fillId="0" borderId="3" xfId="0" applyFont="1" applyBorder="1" applyAlignment="1">
      <alignment horizontal="center" vertical="center" wrapText="1"/>
    </xf>
    <xf numFmtId="0" fontId="0" fillId="0" borderId="4" xfId="0"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center" wrapText="1"/>
    </xf>
    <xf numFmtId="0" fontId="4" fillId="0" borderId="0" xfId="0" applyFont="1" applyAlignment="1">
      <alignment horizontal="right" vertical="center" wrapText="1"/>
    </xf>
    <xf numFmtId="0" fontId="0" fillId="0" borderId="0" xfId="0" applyAlignment="1">
      <alignment horizontal="right" vertical="center" wrapText="1"/>
    </xf>
    <xf numFmtId="0" fontId="8" fillId="0" borderId="0" xfId="0" applyFont="1" applyAlignment="1">
      <alignment wrapText="1"/>
    </xf>
    <xf numFmtId="0" fontId="1" fillId="0" borderId="0" xfId="0" applyFont="1" applyAlignment="1">
      <alignment horizontal="right"/>
    </xf>
    <xf numFmtId="0" fontId="1" fillId="0" borderId="0" xfId="0" applyFont="1" applyAlignment="1">
      <alignment horizontal="right" vertical="center" wrapText="1"/>
    </xf>
    <xf numFmtId="0" fontId="1" fillId="0" borderId="0" xfId="0" applyFont="1" applyAlignment="1">
      <alignment horizontal="right" wrapText="1"/>
    </xf>
  </cellXfs>
  <cellStyles count="1">
    <cellStyle name="Обычный" xfId="0" builtinId="0"/>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56"/>
  <sheetViews>
    <sheetView tabSelected="1" view="pageBreakPreview" zoomScale="90" zoomScaleNormal="82" zoomScaleSheetLayoutView="90" workbookViewId="0">
      <selection activeCell="K17" sqref="K17:K454"/>
    </sheetView>
  </sheetViews>
  <sheetFormatPr defaultColWidth="9" defaultRowHeight="15"/>
  <cols>
    <col min="1" max="1" width="6.42578125" style="19" customWidth="1"/>
    <col min="2" max="2" width="58.42578125" style="19" customWidth="1"/>
    <col min="3" max="3" width="12.5703125" style="19" customWidth="1"/>
    <col min="4" max="4" width="12.140625" style="19" customWidth="1"/>
    <col min="5" max="5" width="11.85546875" style="19" customWidth="1"/>
    <col min="6" max="6" width="15.85546875" style="19" customWidth="1"/>
    <col min="7" max="7" width="13.7109375" style="19" customWidth="1"/>
    <col min="8" max="8" width="13.28515625" style="19" customWidth="1"/>
    <col min="9" max="9" width="12.7109375" style="19" customWidth="1"/>
    <col min="10" max="10" width="21.85546875" style="19" customWidth="1"/>
    <col min="11" max="11" width="17" style="19" customWidth="1"/>
    <col min="12" max="12" width="9" style="19"/>
    <col min="13" max="13" width="10.140625" style="19" customWidth="1"/>
    <col min="14" max="14" width="9.5703125" style="19" customWidth="1"/>
    <col min="15" max="16" width="9" style="19"/>
    <col min="17" max="17" width="11.140625" style="19" customWidth="1"/>
    <col min="18" max="16384" width="9" style="19"/>
  </cols>
  <sheetData>
    <row r="1" spans="1:11" ht="21.75" customHeight="1">
      <c r="D1" s="56" t="s">
        <v>173</v>
      </c>
      <c r="E1" s="56"/>
      <c r="F1" s="56"/>
      <c r="G1" s="56"/>
      <c r="H1" s="56"/>
      <c r="I1" s="56"/>
      <c r="J1" s="56"/>
      <c r="K1" s="56"/>
    </row>
    <row r="2" spans="1:11" ht="15.75" customHeight="1">
      <c r="D2" s="56" t="s">
        <v>0</v>
      </c>
      <c r="E2" s="56"/>
      <c r="F2" s="56"/>
      <c r="G2" s="56"/>
      <c r="H2" s="56"/>
      <c r="I2" s="56"/>
      <c r="J2" s="56"/>
      <c r="K2" s="56"/>
    </row>
    <row r="3" spans="1:11" ht="23.25" customHeight="1">
      <c r="D3" s="56" t="s">
        <v>175</v>
      </c>
      <c r="E3" s="56"/>
      <c r="F3" s="56"/>
      <c r="G3" s="56"/>
      <c r="H3" s="56"/>
      <c r="I3" s="56"/>
      <c r="J3" s="56"/>
      <c r="K3" s="56"/>
    </row>
    <row r="4" spans="1:11" ht="21" customHeight="1">
      <c r="D4" s="32"/>
      <c r="E4" s="32"/>
      <c r="F4" s="32"/>
      <c r="G4" s="32"/>
      <c r="H4" s="32"/>
      <c r="I4" s="32"/>
      <c r="J4" s="32"/>
      <c r="K4" s="32"/>
    </row>
    <row r="5" spans="1:11">
      <c r="D5" s="56" t="s">
        <v>1</v>
      </c>
      <c r="E5" s="56"/>
      <c r="F5" s="56"/>
      <c r="G5" s="56"/>
      <c r="H5" s="56"/>
      <c r="I5" s="56"/>
      <c r="J5" s="56"/>
      <c r="K5" s="56"/>
    </row>
    <row r="6" spans="1:11" ht="13.5" customHeight="1">
      <c r="B6" s="57" t="s">
        <v>2</v>
      </c>
      <c r="C6" s="57"/>
      <c r="D6" s="57"/>
      <c r="E6" s="57"/>
      <c r="F6" s="57"/>
      <c r="G6" s="57"/>
      <c r="H6" s="57"/>
      <c r="I6" s="57"/>
      <c r="J6" s="57"/>
      <c r="K6" s="57"/>
    </row>
    <row r="7" spans="1:11" ht="18.75" customHeight="1">
      <c r="B7" s="57" t="s">
        <v>3</v>
      </c>
      <c r="C7" s="57"/>
      <c r="D7" s="57"/>
      <c r="E7" s="57"/>
      <c r="F7" s="57"/>
      <c r="G7" s="57"/>
      <c r="H7" s="57"/>
      <c r="I7" s="57"/>
      <c r="J7" s="57"/>
      <c r="K7" s="57"/>
    </row>
    <row r="8" spans="1:11" ht="11.25" customHeight="1">
      <c r="B8" s="20"/>
      <c r="C8" s="20"/>
      <c r="D8" s="20"/>
      <c r="E8" s="20"/>
      <c r="F8" s="20"/>
      <c r="G8" s="20"/>
      <c r="H8" s="20"/>
      <c r="I8" s="20"/>
      <c r="J8" s="20"/>
      <c r="K8" s="20"/>
    </row>
    <row r="9" spans="1:11" ht="18.75" customHeight="1">
      <c r="A9" s="58" t="s">
        <v>4</v>
      </c>
      <c r="B9" s="58"/>
      <c r="C9" s="58"/>
      <c r="D9" s="58"/>
      <c r="E9" s="58"/>
      <c r="F9" s="58"/>
      <c r="G9" s="58"/>
      <c r="H9" s="58"/>
      <c r="I9" s="58"/>
      <c r="J9" s="58"/>
      <c r="K9" s="58"/>
    </row>
    <row r="10" spans="1:11" ht="18.75" customHeight="1">
      <c r="A10" s="59" t="s">
        <v>178</v>
      </c>
      <c r="B10" s="59"/>
      <c r="C10" s="59"/>
      <c r="D10" s="59"/>
      <c r="E10" s="59"/>
      <c r="F10" s="59"/>
      <c r="G10" s="59"/>
      <c r="H10" s="59"/>
      <c r="I10" s="59"/>
      <c r="J10" s="59"/>
      <c r="K10" s="59"/>
    </row>
    <row r="11" spans="1:11" ht="10.5" customHeight="1">
      <c r="A11" s="60" t="s">
        <v>5</v>
      </c>
      <c r="B11" s="60"/>
      <c r="C11" s="60"/>
      <c r="D11" s="60"/>
      <c r="E11" s="60"/>
      <c r="F11" s="60"/>
      <c r="G11" s="60"/>
      <c r="H11" s="60"/>
      <c r="I11" s="60"/>
      <c r="J11" s="60"/>
      <c r="K11" s="60"/>
    </row>
    <row r="12" spans="1:11" ht="15.75" customHeight="1">
      <c r="A12" s="61" t="s">
        <v>6</v>
      </c>
      <c r="B12" s="61"/>
      <c r="C12" s="61"/>
      <c r="D12" s="61"/>
      <c r="E12" s="61"/>
      <c r="F12" s="61"/>
      <c r="G12" s="61"/>
      <c r="H12" s="61"/>
      <c r="I12" s="61"/>
      <c r="J12" s="61"/>
      <c r="K12" s="61"/>
    </row>
    <row r="13" spans="1:11" ht="16.5" customHeight="1">
      <c r="A13" s="21"/>
      <c r="B13" s="21"/>
      <c r="C13" s="21"/>
      <c r="D13" s="21"/>
      <c r="E13" s="21"/>
      <c r="F13" s="21"/>
      <c r="G13" s="21"/>
      <c r="H13" s="21"/>
      <c r="I13" s="21"/>
      <c r="J13" s="56"/>
      <c r="K13" s="62"/>
    </row>
    <row r="14" spans="1:11" ht="15.75" customHeight="1">
      <c r="A14" s="46" t="s">
        <v>7</v>
      </c>
      <c r="B14" s="46" t="s">
        <v>8</v>
      </c>
      <c r="C14" s="46" t="s">
        <v>9</v>
      </c>
      <c r="D14" s="49"/>
      <c r="E14" s="49"/>
      <c r="F14" s="49"/>
      <c r="G14" s="49"/>
      <c r="H14" s="49"/>
      <c r="I14" s="46" t="s">
        <v>10</v>
      </c>
      <c r="J14" s="46" t="s">
        <v>11</v>
      </c>
      <c r="K14" s="46" t="s">
        <v>12</v>
      </c>
    </row>
    <row r="15" spans="1:11" ht="17.25" customHeight="1">
      <c r="A15" s="46"/>
      <c r="B15" s="46"/>
      <c r="C15" s="49"/>
      <c r="D15" s="49"/>
      <c r="E15" s="49"/>
      <c r="F15" s="49"/>
      <c r="G15" s="49"/>
      <c r="H15" s="49"/>
      <c r="I15" s="46"/>
      <c r="J15" s="47"/>
      <c r="K15" s="46"/>
    </row>
    <row r="16" spans="1:11" ht="32.25" customHeight="1">
      <c r="A16" s="46"/>
      <c r="B16" s="46"/>
      <c r="C16" s="63">
        <v>2024</v>
      </c>
      <c r="D16" s="64"/>
      <c r="E16" s="63">
        <v>2025</v>
      </c>
      <c r="F16" s="64" t="s">
        <v>13</v>
      </c>
      <c r="G16" s="63">
        <v>2026</v>
      </c>
      <c r="H16" s="64" t="s">
        <v>13</v>
      </c>
      <c r="I16" s="46"/>
      <c r="J16" s="47"/>
      <c r="K16" s="46"/>
    </row>
    <row r="17" spans="1:13" s="33" customFormat="1" ht="18.75" customHeight="1">
      <c r="A17" s="42">
        <v>1</v>
      </c>
      <c r="B17" s="46" t="s">
        <v>87</v>
      </c>
      <c r="C17" s="22" t="s">
        <v>14</v>
      </c>
      <c r="D17" s="30">
        <f>D19+D20+D21+D22</f>
        <v>348250.33900000004</v>
      </c>
      <c r="E17" s="23" t="s">
        <v>14</v>
      </c>
      <c r="F17" s="24">
        <f>F19+F20+F21+F22</f>
        <v>281453.73</v>
      </c>
      <c r="G17" s="23" t="s">
        <v>14</v>
      </c>
      <c r="H17" s="24">
        <f>H19+H20+H21+H22</f>
        <v>183525.78999999998</v>
      </c>
      <c r="I17" s="25" t="s">
        <v>15</v>
      </c>
      <c r="J17" s="48" t="s">
        <v>16</v>
      </c>
      <c r="K17" s="48" t="s">
        <v>174</v>
      </c>
    </row>
    <row r="18" spans="1:13" s="33" customFormat="1" ht="12.75" customHeight="1">
      <c r="A18" s="42"/>
      <c r="B18" s="46"/>
      <c r="C18" s="26" t="s">
        <v>17</v>
      </c>
      <c r="D18" s="30"/>
      <c r="E18" s="27" t="s">
        <v>17</v>
      </c>
      <c r="F18" s="24"/>
      <c r="G18" s="27" t="s">
        <v>17</v>
      </c>
      <c r="H18" s="24"/>
      <c r="I18" s="25"/>
      <c r="J18" s="48"/>
      <c r="K18" s="48"/>
    </row>
    <row r="19" spans="1:13" s="33" customFormat="1" ht="14.25" customHeight="1">
      <c r="A19" s="42"/>
      <c r="B19" s="46"/>
      <c r="C19" s="28" t="s">
        <v>18</v>
      </c>
      <c r="D19" s="30">
        <f>D25+D235</f>
        <v>0</v>
      </c>
      <c r="E19" s="24" t="s">
        <v>18</v>
      </c>
      <c r="F19" s="24">
        <f>F25+F235</f>
        <v>0</v>
      </c>
      <c r="G19" s="24" t="s">
        <v>18</v>
      </c>
      <c r="H19" s="24">
        <f>H25+H235</f>
        <v>0</v>
      </c>
      <c r="I19" s="25"/>
      <c r="J19" s="48"/>
      <c r="K19" s="48"/>
      <c r="M19" s="34"/>
    </row>
    <row r="20" spans="1:13" s="33" customFormat="1" ht="16.5" customHeight="1">
      <c r="A20" s="42"/>
      <c r="B20" s="46"/>
      <c r="C20" s="28" t="s">
        <v>19</v>
      </c>
      <c r="D20" s="30">
        <f>D26+D236+D428</f>
        <v>153495.78399999999</v>
      </c>
      <c r="E20" s="24" t="s">
        <v>19</v>
      </c>
      <c r="F20" s="24">
        <f>F26+F236+F428</f>
        <v>113712.2</v>
      </c>
      <c r="G20" s="24" t="s">
        <v>19</v>
      </c>
      <c r="H20" s="24">
        <f>H26+H236+H428</f>
        <v>0</v>
      </c>
      <c r="I20" s="25"/>
      <c r="J20" s="48"/>
      <c r="K20" s="48"/>
    </row>
    <row r="21" spans="1:13" s="33" customFormat="1" ht="16.5" customHeight="1">
      <c r="A21" s="42"/>
      <c r="B21" s="46"/>
      <c r="C21" s="28" t="s">
        <v>20</v>
      </c>
      <c r="D21" s="30">
        <f>D27+D237+D429</f>
        <v>193935.42500000002</v>
      </c>
      <c r="E21" s="24" t="s">
        <v>20</v>
      </c>
      <c r="F21" s="24">
        <f>F27+F237+F429</f>
        <v>167741.52999999997</v>
      </c>
      <c r="G21" s="24" t="s">
        <v>20</v>
      </c>
      <c r="H21" s="24">
        <f>H27+H237+H429</f>
        <v>183525.78999999998</v>
      </c>
      <c r="I21" s="25"/>
      <c r="J21" s="48"/>
      <c r="K21" s="48"/>
    </row>
    <row r="22" spans="1:13" s="33" customFormat="1" ht="12.75" customHeight="1">
      <c r="A22" s="42"/>
      <c r="B22" s="46"/>
      <c r="C22" s="28" t="s">
        <v>21</v>
      </c>
      <c r="D22" s="30">
        <f>D28+D238+D430</f>
        <v>819.13</v>
      </c>
      <c r="E22" s="24" t="s">
        <v>21</v>
      </c>
      <c r="F22" s="24">
        <f>F28+F238+F430</f>
        <v>0</v>
      </c>
      <c r="G22" s="24" t="s">
        <v>21</v>
      </c>
      <c r="H22" s="24">
        <f>H28+H238+H430</f>
        <v>0</v>
      </c>
      <c r="I22" s="25"/>
      <c r="J22" s="48"/>
      <c r="K22" s="48"/>
    </row>
    <row r="23" spans="1:13" s="33" customFormat="1" ht="18.75" customHeight="1">
      <c r="A23" s="42">
        <v>2</v>
      </c>
      <c r="B23" s="46" t="s">
        <v>90</v>
      </c>
      <c r="C23" s="22" t="s">
        <v>14</v>
      </c>
      <c r="D23" s="30">
        <f>D25+D26+D27+D28</f>
        <v>133291.12000000002</v>
      </c>
      <c r="E23" s="23" t="s">
        <v>14</v>
      </c>
      <c r="F23" s="24">
        <f>F25+F26+F27+F28</f>
        <v>99913.829999999987</v>
      </c>
      <c r="G23" s="23" t="s">
        <v>14</v>
      </c>
      <c r="H23" s="24">
        <f>H25+H26+H27+H28</f>
        <v>143379.28999999998</v>
      </c>
      <c r="I23" s="25" t="s">
        <v>15</v>
      </c>
      <c r="J23" s="48" t="s">
        <v>22</v>
      </c>
      <c r="K23" s="48"/>
    </row>
    <row r="24" spans="1:13" s="33" customFormat="1" ht="14.25" customHeight="1">
      <c r="A24" s="42"/>
      <c r="B24" s="46"/>
      <c r="C24" s="26" t="s">
        <v>17</v>
      </c>
      <c r="D24" s="30"/>
      <c r="E24" s="27" t="s">
        <v>17</v>
      </c>
      <c r="F24" s="24"/>
      <c r="G24" s="27" t="s">
        <v>17</v>
      </c>
      <c r="H24" s="24"/>
      <c r="I24" s="25"/>
      <c r="J24" s="48"/>
      <c r="K24" s="48"/>
    </row>
    <row r="25" spans="1:13" s="33" customFormat="1" ht="16.5" customHeight="1">
      <c r="A25" s="42"/>
      <c r="B25" s="46"/>
      <c r="C25" s="28" t="s">
        <v>18</v>
      </c>
      <c r="D25" s="30">
        <f t="shared" ref="D25:F28" si="0">D31</f>
        <v>0</v>
      </c>
      <c r="E25" s="24" t="s">
        <v>18</v>
      </c>
      <c r="F25" s="24">
        <f t="shared" si="0"/>
        <v>0</v>
      </c>
      <c r="G25" s="24" t="s">
        <v>18</v>
      </c>
      <c r="H25" s="24">
        <f t="shared" ref="H25" si="1">H31</f>
        <v>0</v>
      </c>
      <c r="I25" s="25"/>
      <c r="J25" s="48"/>
      <c r="K25" s="48"/>
    </row>
    <row r="26" spans="1:13" s="33" customFormat="1" ht="15.75" customHeight="1">
      <c r="A26" s="42"/>
      <c r="B26" s="46"/>
      <c r="C26" s="28" t="s">
        <v>19</v>
      </c>
      <c r="D26" s="30">
        <f t="shared" si="0"/>
        <v>35477.94</v>
      </c>
      <c r="E26" s="24" t="s">
        <v>19</v>
      </c>
      <c r="F26" s="24">
        <f t="shared" si="0"/>
        <v>0</v>
      </c>
      <c r="G26" s="24" t="s">
        <v>19</v>
      </c>
      <c r="H26" s="24">
        <f t="shared" ref="H26" si="2">H32</f>
        <v>0</v>
      </c>
      <c r="I26" s="25"/>
      <c r="J26" s="48"/>
      <c r="K26" s="48"/>
    </row>
    <row r="27" spans="1:13" s="33" customFormat="1" ht="14.25" customHeight="1">
      <c r="A27" s="42"/>
      <c r="B27" s="46"/>
      <c r="C27" s="28" t="s">
        <v>20</v>
      </c>
      <c r="D27" s="30">
        <f>D33</f>
        <v>97333.650000000009</v>
      </c>
      <c r="E27" s="24" t="s">
        <v>20</v>
      </c>
      <c r="F27" s="24">
        <f t="shared" si="0"/>
        <v>99913.829999999987</v>
      </c>
      <c r="G27" s="24" t="s">
        <v>20</v>
      </c>
      <c r="H27" s="24">
        <f t="shared" ref="H27" si="3">H33</f>
        <v>143379.28999999998</v>
      </c>
      <c r="I27" s="25"/>
      <c r="J27" s="48"/>
      <c r="K27" s="48"/>
    </row>
    <row r="28" spans="1:13" s="33" customFormat="1" ht="17.25" customHeight="1">
      <c r="A28" s="42"/>
      <c r="B28" s="46"/>
      <c r="C28" s="28" t="s">
        <v>21</v>
      </c>
      <c r="D28" s="30">
        <f t="shared" si="0"/>
        <v>479.53</v>
      </c>
      <c r="E28" s="24" t="s">
        <v>21</v>
      </c>
      <c r="F28" s="24">
        <f t="shared" si="0"/>
        <v>0</v>
      </c>
      <c r="G28" s="24" t="s">
        <v>21</v>
      </c>
      <c r="H28" s="24">
        <f t="shared" ref="H28" si="4">H34</f>
        <v>0</v>
      </c>
      <c r="I28" s="25"/>
      <c r="J28" s="48"/>
      <c r="K28" s="48"/>
      <c r="M28" s="34"/>
    </row>
    <row r="29" spans="1:13" s="33" customFormat="1" ht="17.25" customHeight="1">
      <c r="A29" s="42">
        <v>3</v>
      </c>
      <c r="B29" s="46" t="s">
        <v>91</v>
      </c>
      <c r="C29" s="22" t="s">
        <v>14</v>
      </c>
      <c r="D29" s="30">
        <f>D31+D32+D33+D34</f>
        <v>133291.12000000002</v>
      </c>
      <c r="E29" s="23" t="s">
        <v>14</v>
      </c>
      <c r="F29" s="24">
        <f>F35+F137+F179</f>
        <v>99913.829999999987</v>
      </c>
      <c r="G29" s="23" t="s">
        <v>14</v>
      </c>
      <c r="H29" s="24">
        <f>H35+H137+H179</f>
        <v>143379.28999999998</v>
      </c>
      <c r="I29" s="25" t="s">
        <v>15</v>
      </c>
      <c r="J29" s="39" t="s">
        <v>23</v>
      </c>
      <c r="K29" s="48"/>
    </row>
    <row r="30" spans="1:13" s="33" customFormat="1" ht="14.25" customHeight="1">
      <c r="A30" s="42"/>
      <c r="B30" s="42"/>
      <c r="C30" s="26" t="s">
        <v>17</v>
      </c>
      <c r="D30" s="30"/>
      <c r="E30" s="27" t="s">
        <v>17</v>
      </c>
      <c r="F30" s="24"/>
      <c r="G30" s="27" t="s">
        <v>17</v>
      </c>
      <c r="H30" s="29"/>
      <c r="I30" s="25"/>
      <c r="J30" s="40"/>
      <c r="K30" s="48"/>
    </row>
    <row r="31" spans="1:13" s="33" customFormat="1" ht="12" customHeight="1">
      <c r="A31" s="42"/>
      <c r="B31" s="42"/>
      <c r="C31" s="28" t="s">
        <v>18</v>
      </c>
      <c r="D31" s="30">
        <f>D37+D139+D181</f>
        <v>0</v>
      </c>
      <c r="E31" s="24" t="s">
        <v>18</v>
      </c>
      <c r="F31" s="24">
        <v>0</v>
      </c>
      <c r="G31" s="24" t="s">
        <v>18</v>
      </c>
      <c r="H31" s="24">
        <f>H37+H139+H181</f>
        <v>0</v>
      </c>
      <c r="I31" s="25"/>
      <c r="J31" s="40"/>
      <c r="K31" s="48"/>
    </row>
    <row r="32" spans="1:13" s="33" customFormat="1" ht="14.25" customHeight="1">
      <c r="A32" s="42"/>
      <c r="B32" s="42"/>
      <c r="C32" s="28" t="s">
        <v>19</v>
      </c>
      <c r="D32" s="30">
        <f>D194+D224</f>
        <v>35477.94</v>
      </c>
      <c r="E32" s="24" t="s">
        <v>19</v>
      </c>
      <c r="F32" s="24">
        <f>F38+F140+F182+F194</f>
        <v>0</v>
      </c>
      <c r="G32" s="24" t="s">
        <v>19</v>
      </c>
      <c r="H32" s="24">
        <f>H38+H140+H182</f>
        <v>0</v>
      </c>
      <c r="I32" s="25"/>
      <c r="J32" s="40"/>
      <c r="K32" s="48"/>
      <c r="M32" s="34"/>
    </row>
    <row r="33" spans="1:11" s="33" customFormat="1" ht="16.5" customHeight="1">
      <c r="A33" s="42"/>
      <c r="B33" s="42"/>
      <c r="C33" s="28" t="s">
        <v>20</v>
      </c>
      <c r="D33" s="30">
        <f>D39+D141+D183+D189+D195+D225</f>
        <v>97333.650000000009</v>
      </c>
      <c r="E33" s="24" t="s">
        <v>20</v>
      </c>
      <c r="F33" s="24">
        <f>F39+F141+F183+F195</f>
        <v>99913.829999999987</v>
      </c>
      <c r="G33" s="24" t="s">
        <v>20</v>
      </c>
      <c r="H33" s="24">
        <f>H39+H141+H183</f>
        <v>143379.28999999998</v>
      </c>
      <c r="I33" s="25"/>
      <c r="J33" s="40"/>
      <c r="K33" s="48"/>
    </row>
    <row r="34" spans="1:11" s="33" customFormat="1" ht="13.5" customHeight="1">
      <c r="A34" s="42"/>
      <c r="B34" s="42"/>
      <c r="C34" s="28" t="s">
        <v>21</v>
      </c>
      <c r="D34" s="30">
        <f>D196</f>
        <v>479.53</v>
      </c>
      <c r="E34" s="24" t="s">
        <v>21</v>
      </c>
      <c r="F34" s="24">
        <v>0</v>
      </c>
      <c r="G34" s="24" t="s">
        <v>21</v>
      </c>
      <c r="H34" s="24">
        <f>H40+H142+H184</f>
        <v>0</v>
      </c>
      <c r="I34" s="25"/>
      <c r="J34" s="40"/>
      <c r="K34" s="48"/>
    </row>
    <row r="35" spans="1:11" s="33" customFormat="1" ht="18" customHeight="1">
      <c r="A35" s="42">
        <v>4</v>
      </c>
      <c r="B35" s="46" t="s">
        <v>105</v>
      </c>
      <c r="C35" s="22" t="s">
        <v>14</v>
      </c>
      <c r="D35" s="30">
        <f>D41+D47+D53+D59+D71+D77+D83+D89+D95+D101+D107+D113+D119+D125+D131</f>
        <v>10725.41</v>
      </c>
      <c r="E35" s="23" t="s">
        <v>14</v>
      </c>
      <c r="F35" s="24">
        <f>F37+F38+F39+F40</f>
        <v>71156.399999999994</v>
      </c>
      <c r="G35" s="23" t="s">
        <v>14</v>
      </c>
      <c r="H35" s="24">
        <f>H37+H38+H39+H40</f>
        <v>71033.099999999991</v>
      </c>
      <c r="I35" s="25" t="s">
        <v>15</v>
      </c>
      <c r="J35" s="40"/>
      <c r="K35" s="48"/>
    </row>
    <row r="36" spans="1:11" s="33" customFormat="1" ht="12.75" customHeight="1">
      <c r="A36" s="42"/>
      <c r="B36" s="54"/>
      <c r="C36" s="26" t="s">
        <v>17</v>
      </c>
      <c r="D36" s="30"/>
      <c r="E36" s="27" t="s">
        <v>17</v>
      </c>
      <c r="F36" s="24"/>
      <c r="G36" s="27" t="s">
        <v>17</v>
      </c>
      <c r="H36" s="29"/>
      <c r="I36" s="25"/>
      <c r="J36" s="40"/>
      <c r="K36" s="48"/>
    </row>
    <row r="37" spans="1:11" s="33" customFormat="1" ht="16.5" customHeight="1">
      <c r="A37" s="42"/>
      <c r="B37" s="54"/>
      <c r="C37" s="28" t="s">
        <v>18</v>
      </c>
      <c r="D37" s="30">
        <f>D43+D49+D55+D61+D73+D79+D85+D91+D97+D103+D109+D115</f>
        <v>0</v>
      </c>
      <c r="E37" s="24" t="s">
        <v>18</v>
      </c>
      <c r="F37" s="24">
        <f>F43+F49+F55+F61+F73+F79+F85+F91+F97+F103+F109+F115</f>
        <v>0</v>
      </c>
      <c r="G37" s="24" t="s">
        <v>18</v>
      </c>
      <c r="H37" s="24">
        <f>H43+H49+H55+H61+H73+H79+H85+H91+H97+H103+H109+H115</f>
        <v>0</v>
      </c>
      <c r="I37" s="25"/>
      <c r="J37" s="40"/>
      <c r="K37" s="48"/>
    </row>
    <row r="38" spans="1:11" s="33" customFormat="1" ht="12.75" customHeight="1">
      <c r="A38" s="42"/>
      <c r="B38" s="54"/>
      <c r="C38" s="28" t="s">
        <v>19</v>
      </c>
      <c r="D38" s="30">
        <f>D44+D50+D56+D62+D74+D80+D86+D92+D98+D104+D110+D116</f>
        <v>0</v>
      </c>
      <c r="E38" s="24" t="s">
        <v>19</v>
      </c>
      <c r="F38" s="24">
        <f>F44+F50+F56+F62+F74+F80+F86+F92+F98+F104+F110+F116</f>
        <v>0</v>
      </c>
      <c r="G38" s="24" t="s">
        <v>19</v>
      </c>
      <c r="H38" s="24">
        <f>H44+H50+H56+H62+H74+H80+H86+H92+H98+H104+H110+H116</f>
        <v>0</v>
      </c>
      <c r="I38" s="25"/>
      <c r="J38" s="40"/>
      <c r="K38" s="48"/>
    </row>
    <row r="39" spans="1:11" s="33" customFormat="1" ht="17.25" customHeight="1">
      <c r="A39" s="42"/>
      <c r="B39" s="54"/>
      <c r="C39" s="28" t="s">
        <v>20</v>
      </c>
      <c r="D39" s="30">
        <f>D45+D51+D57+D63+D75+D81+D87+D93+D99+D105+D111+D117+D123+D129+D135</f>
        <v>10725.41</v>
      </c>
      <c r="E39" s="24" t="s">
        <v>20</v>
      </c>
      <c r="F39" s="24">
        <f>F45+F51+F57+F63+F69+F81+F87+F93+F99+F105+F117+F135</f>
        <v>71156.399999999994</v>
      </c>
      <c r="G39" s="24" t="s">
        <v>20</v>
      </c>
      <c r="H39" s="24">
        <f>H45+H51+H57+H63+H69+H75+H81+H87+H93+H99+H105+H111+H117+H135</f>
        <v>71033.099999999991</v>
      </c>
      <c r="I39" s="25"/>
      <c r="J39" s="40"/>
      <c r="K39" s="48"/>
    </row>
    <row r="40" spans="1:11" s="33" customFormat="1" ht="14.25" customHeight="1">
      <c r="A40" s="42"/>
      <c r="B40" s="54"/>
      <c r="C40" s="28" t="s">
        <v>21</v>
      </c>
      <c r="D40" s="30">
        <v>0</v>
      </c>
      <c r="E40" s="24" t="s">
        <v>21</v>
      </c>
      <c r="F40" s="24">
        <v>0</v>
      </c>
      <c r="G40" s="24" t="s">
        <v>21</v>
      </c>
      <c r="H40" s="24">
        <v>0</v>
      </c>
      <c r="I40" s="25"/>
      <c r="J40" s="40"/>
      <c r="K40" s="48"/>
    </row>
    <row r="41" spans="1:11" s="33" customFormat="1" ht="16.5" customHeight="1">
      <c r="A41" s="55" t="s">
        <v>117</v>
      </c>
      <c r="B41" s="42" t="s">
        <v>104</v>
      </c>
      <c r="C41" s="22" t="s">
        <v>14</v>
      </c>
      <c r="D41" s="30">
        <f>D43+D44+D45+D46</f>
        <v>263.7</v>
      </c>
      <c r="E41" s="23" t="s">
        <v>24</v>
      </c>
      <c r="F41" s="24">
        <f>F43+F44+F45+F46</f>
        <v>0</v>
      </c>
      <c r="G41" s="23" t="s">
        <v>14</v>
      </c>
      <c r="H41" s="24">
        <f t="shared" ref="H41" si="5">H43+H44+H45+H46</f>
        <v>0</v>
      </c>
      <c r="I41" s="28">
        <v>2024</v>
      </c>
      <c r="J41" s="40"/>
      <c r="K41" s="48"/>
    </row>
    <row r="42" spans="1:11" s="33" customFormat="1" ht="14.25" customHeight="1">
      <c r="A42" s="55"/>
      <c r="B42" s="42"/>
      <c r="C42" s="26" t="s">
        <v>17</v>
      </c>
      <c r="D42" s="30"/>
      <c r="E42" s="27" t="s">
        <v>17</v>
      </c>
      <c r="F42" s="24"/>
      <c r="G42" s="27" t="s">
        <v>17</v>
      </c>
      <c r="H42" s="29"/>
      <c r="I42" s="25"/>
      <c r="J42" s="40"/>
      <c r="K42" s="48"/>
    </row>
    <row r="43" spans="1:11" s="33" customFormat="1" ht="13.5" customHeight="1">
      <c r="A43" s="55"/>
      <c r="B43" s="42"/>
      <c r="C43" s="28" t="s">
        <v>18</v>
      </c>
      <c r="D43" s="30">
        <v>0</v>
      </c>
      <c r="E43" s="24" t="s">
        <v>18</v>
      </c>
      <c r="F43" s="24">
        <v>0</v>
      </c>
      <c r="G43" s="24" t="s">
        <v>18</v>
      </c>
      <c r="H43" s="24">
        <v>0</v>
      </c>
      <c r="I43" s="25"/>
      <c r="J43" s="40"/>
      <c r="K43" s="48"/>
    </row>
    <row r="44" spans="1:11" s="33" customFormat="1" ht="12" customHeight="1">
      <c r="A44" s="55"/>
      <c r="B44" s="42"/>
      <c r="C44" s="28" t="s">
        <v>19</v>
      </c>
      <c r="D44" s="30">
        <v>0</v>
      </c>
      <c r="E44" s="24" t="s">
        <v>19</v>
      </c>
      <c r="F44" s="24">
        <v>0</v>
      </c>
      <c r="G44" s="24" t="s">
        <v>19</v>
      </c>
      <c r="H44" s="24">
        <v>0</v>
      </c>
      <c r="I44" s="25"/>
      <c r="J44" s="40"/>
      <c r="K44" s="48"/>
    </row>
    <row r="45" spans="1:11" s="33" customFormat="1" ht="12.75">
      <c r="A45" s="55"/>
      <c r="B45" s="42"/>
      <c r="C45" s="28" t="s">
        <v>20</v>
      </c>
      <c r="D45" s="30">
        <v>263.7</v>
      </c>
      <c r="E45" s="24" t="s">
        <v>20</v>
      </c>
      <c r="F45" s="24">
        <v>0</v>
      </c>
      <c r="G45" s="24" t="s">
        <v>20</v>
      </c>
      <c r="H45" s="24">
        <v>0</v>
      </c>
      <c r="I45" s="25"/>
      <c r="J45" s="40"/>
      <c r="K45" s="48"/>
    </row>
    <row r="46" spans="1:11" s="33" customFormat="1" ht="12.75">
      <c r="A46" s="55"/>
      <c r="B46" s="42"/>
      <c r="C46" s="28" t="s">
        <v>21</v>
      </c>
      <c r="D46" s="30">
        <v>0</v>
      </c>
      <c r="E46" s="24" t="s">
        <v>21</v>
      </c>
      <c r="F46" s="24">
        <v>0</v>
      </c>
      <c r="G46" s="24" t="s">
        <v>21</v>
      </c>
      <c r="H46" s="24">
        <v>0</v>
      </c>
      <c r="I46" s="25"/>
      <c r="J46" s="40"/>
      <c r="K46" s="48"/>
    </row>
    <row r="47" spans="1:11" s="33" customFormat="1" ht="12.75">
      <c r="A47" s="55" t="s">
        <v>118</v>
      </c>
      <c r="B47" s="42" t="s">
        <v>106</v>
      </c>
      <c r="C47" s="22" t="s">
        <v>14</v>
      </c>
      <c r="D47" s="30">
        <f>D49+D50+D51+D52</f>
        <v>3796</v>
      </c>
      <c r="E47" s="23" t="s">
        <v>14</v>
      </c>
      <c r="F47" s="24">
        <f>F49+F50+F51+F52</f>
        <v>21721.4</v>
      </c>
      <c r="G47" s="23" t="s">
        <v>14</v>
      </c>
      <c r="H47" s="24">
        <f>H49+H50+H51+H52</f>
        <v>0</v>
      </c>
      <c r="I47" s="25" t="s">
        <v>25</v>
      </c>
      <c r="J47" s="40"/>
      <c r="K47" s="48"/>
    </row>
    <row r="48" spans="1:11" s="33" customFormat="1" ht="14.25" customHeight="1">
      <c r="A48" s="55"/>
      <c r="B48" s="42"/>
      <c r="C48" s="26" t="s">
        <v>17</v>
      </c>
      <c r="D48" s="30"/>
      <c r="E48" s="27" t="s">
        <v>17</v>
      </c>
      <c r="F48" s="24"/>
      <c r="G48" s="27" t="s">
        <v>17</v>
      </c>
      <c r="H48" s="29"/>
      <c r="I48" s="25"/>
      <c r="J48" s="40"/>
      <c r="K48" s="48"/>
    </row>
    <row r="49" spans="1:11" s="33" customFormat="1" ht="12.75">
      <c r="A49" s="55"/>
      <c r="B49" s="42"/>
      <c r="C49" s="28" t="s">
        <v>18</v>
      </c>
      <c r="D49" s="30">
        <v>0</v>
      </c>
      <c r="E49" s="24" t="s">
        <v>18</v>
      </c>
      <c r="F49" s="24">
        <v>0</v>
      </c>
      <c r="G49" s="24" t="s">
        <v>18</v>
      </c>
      <c r="H49" s="24">
        <v>0</v>
      </c>
      <c r="I49" s="25"/>
      <c r="J49" s="40"/>
      <c r="K49" s="48"/>
    </row>
    <row r="50" spans="1:11" s="33" customFormat="1" ht="12.75">
      <c r="A50" s="55"/>
      <c r="B50" s="42"/>
      <c r="C50" s="28" t="s">
        <v>19</v>
      </c>
      <c r="D50" s="30">
        <v>0</v>
      </c>
      <c r="E50" s="24" t="s">
        <v>19</v>
      </c>
      <c r="F50" s="24">
        <v>0</v>
      </c>
      <c r="G50" s="24" t="s">
        <v>19</v>
      </c>
      <c r="H50" s="24">
        <v>0</v>
      </c>
      <c r="I50" s="25"/>
      <c r="J50" s="40"/>
      <c r="K50" s="48"/>
    </row>
    <row r="51" spans="1:11" s="33" customFormat="1" ht="12.75">
      <c r="A51" s="55"/>
      <c r="B51" s="42"/>
      <c r="C51" s="28" t="s">
        <v>20</v>
      </c>
      <c r="D51" s="30">
        <v>3796</v>
      </c>
      <c r="E51" s="24" t="s">
        <v>20</v>
      </c>
      <c r="F51" s="24">
        <v>21721.4</v>
      </c>
      <c r="G51" s="24" t="s">
        <v>20</v>
      </c>
      <c r="H51" s="24">
        <v>0</v>
      </c>
      <c r="I51" s="25"/>
      <c r="J51" s="40"/>
      <c r="K51" s="48"/>
    </row>
    <row r="52" spans="1:11" s="33" customFormat="1" ht="12.75">
      <c r="A52" s="55"/>
      <c r="B52" s="42"/>
      <c r="C52" s="28" t="s">
        <v>21</v>
      </c>
      <c r="D52" s="30">
        <v>0</v>
      </c>
      <c r="E52" s="24" t="s">
        <v>21</v>
      </c>
      <c r="F52" s="24">
        <v>0</v>
      </c>
      <c r="G52" s="24" t="s">
        <v>21</v>
      </c>
      <c r="H52" s="24">
        <v>0</v>
      </c>
      <c r="I52" s="25"/>
      <c r="J52" s="40"/>
      <c r="K52" s="48"/>
    </row>
    <row r="53" spans="1:11" s="33" customFormat="1" ht="16.5" customHeight="1">
      <c r="A53" s="55" t="s">
        <v>119</v>
      </c>
      <c r="B53" s="42" t="s">
        <v>107</v>
      </c>
      <c r="C53" s="22" t="s">
        <v>14</v>
      </c>
      <c r="D53" s="30">
        <f>D55+D56+D57+D58</f>
        <v>300</v>
      </c>
      <c r="E53" s="23" t="s">
        <v>14</v>
      </c>
      <c r="F53" s="24">
        <f>F55+F56+F57+F58</f>
        <v>0</v>
      </c>
      <c r="G53" s="23" t="s">
        <v>14</v>
      </c>
      <c r="H53" s="24">
        <f>H55+H56+H57+H58</f>
        <v>0</v>
      </c>
      <c r="I53" s="25" t="s">
        <v>15</v>
      </c>
      <c r="J53" s="40"/>
      <c r="K53" s="48"/>
    </row>
    <row r="54" spans="1:11" s="33" customFormat="1" ht="15" customHeight="1">
      <c r="A54" s="55"/>
      <c r="B54" s="42"/>
      <c r="C54" s="26" t="s">
        <v>17</v>
      </c>
      <c r="D54" s="30"/>
      <c r="E54" s="27" t="s">
        <v>17</v>
      </c>
      <c r="F54" s="24"/>
      <c r="G54" s="27" t="s">
        <v>17</v>
      </c>
      <c r="H54" s="29"/>
      <c r="I54" s="25"/>
      <c r="J54" s="40"/>
      <c r="K54" s="48"/>
    </row>
    <row r="55" spans="1:11" s="33" customFormat="1" ht="12.75">
      <c r="A55" s="55"/>
      <c r="B55" s="42"/>
      <c r="C55" s="28" t="s">
        <v>18</v>
      </c>
      <c r="D55" s="30">
        <v>0</v>
      </c>
      <c r="E55" s="24" t="s">
        <v>18</v>
      </c>
      <c r="F55" s="24">
        <v>0</v>
      </c>
      <c r="G55" s="24" t="s">
        <v>18</v>
      </c>
      <c r="H55" s="24">
        <v>0</v>
      </c>
      <c r="I55" s="25"/>
      <c r="J55" s="40"/>
      <c r="K55" s="48"/>
    </row>
    <row r="56" spans="1:11" s="33" customFormat="1" ht="12.75">
      <c r="A56" s="55"/>
      <c r="B56" s="42"/>
      <c r="C56" s="28" t="s">
        <v>19</v>
      </c>
      <c r="D56" s="30">
        <v>0</v>
      </c>
      <c r="E56" s="24" t="s">
        <v>19</v>
      </c>
      <c r="F56" s="24">
        <v>0</v>
      </c>
      <c r="G56" s="24" t="s">
        <v>19</v>
      </c>
      <c r="H56" s="24">
        <v>0</v>
      </c>
      <c r="I56" s="25"/>
      <c r="J56" s="40"/>
      <c r="K56" s="48"/>
    </row>
    <row r="57" spans="1:11" s="33" customFormat="1" ht="12.75">
      <c r="A57" s="55"/>
      <c r="B57" s="42"/>
      <c r="C57" s="28" t="s">
        <v>20</v>
      </c>
      <c r="D57" s="30">
        <f>11060.6-10760.6</f>
        <v>300</v>
      </c>
      <c r="E57" s="24" t="s">
        <v>20</v>
      </c>
      <c r="F57" s="24">
        <v>0</v>
      </c>
      <c r="G57" s="24" t="s">
        <v>20</v>
      </c>
      <c r="H57" s="24">
        <v>0</v>
      </c>
      <c r="I57" s="25"/>
      <c r="J57" s="40"/>
      <c r="K57" s="48"/>
    </row>
    <row r="58" spans="1:11" s="33" customFormat="1" ht="12.75">
      <c r="A58" s="55"/>
      <c r="B58" s="42"/>
      <c r="C58" s="28" t="s">
        <v>21</v>
      </c>
      <c r="D58" s="30">
        <v>0</v>
      </c>
      <c r="E58" s="24" t="s">
        <v>21</v>
      </c>
      <c r="F58" s="24">
        <v>0</v>
      </c>
      <c r="G58" s="24" t="s">
        <v>21</v>
      </c>
      <c r="H58" s="24">
        <v>0</v>
      </c>
      <c r="I58" s="25"/>
      <c r="J58" s="40"/>
      <c r="K58" s="48"/>
    </row>
    <row r="59" spans="1:11" s="33" customFormat="1" ht="12.75">
      <c r="A59" s="55" t="s">
        <v>120</v>
      </c>
      <c r="B59" s="42" t="s">
        <v>108</v>
      </c>
      <c r="C59" s="22" t="s">
        <v>14</v>
      </c>
      <c r="D59" s="30">
        <f>D61+D62+D63+D64</f>
        <v>516.4</v>
      </c>
      <c r="E59" s="23" t="s">
        <v>14</v>
      </c>
      <c r="F59" s="24">
        <f>F61+F62+F63+F64</f>
        <v>21650</v>
      </c>
      <c r="G59" s="23" t="s">
        <v>14</v>
      </c>
      <c r="H59" s="24">
        <f>H61+H62+H63+H64</f>
        <v>0</v>
      </c>
      <c r="I59" s="25" t="s">
        <v>15</v>
      </c>
      <c r="J59" s="40"/>
      <c r="K59" s="48"/>
    </row>
    <row r="60" spans="1:11" s="33" customFormat="1" ht="17.25" customHeight="1">
      <c r="A60" s="55"/>
      <c r="B60" s="42"/>
      <c r="C60" s="26" t="s">
        <v>17</v>
      </c>
      <c r="D60" s="30"/>
      <c r="E60" s="27" t="s">
        <v>17</v>
      </c>
      <c r="F60" s="24"/>
      <c r="G60" s="27" t="s">
        <v>17</v>
      </c>
      <c r="H60" s="29"/>
      <c r="I60" s="25"/>
      <c r="J60" s="40"/>
      <c r="K60" s="48"/>
    </row>
    <row r="61" spans="1:11" s="33" customFormat="1" ht="12.75">
      <c r="A61" s="55"/>
      <c r="B61" s="42"/>
      <c r="C61" s="28" t="s">
        <v>18</v>
      </c>
      <c r="D61" s="30">
        <v>0</v>
      </c>
      <c r="E61" s="24" t="s">
        <v>18</v>
      </c>
      <c r="F61" s="24">
        <v>0</v>
      </c>
      <c r="G61" s="24" t="s">
        <v>18</v>
      </c>
      <c r="H61" s="24">
        <v>0</v>
      </c>
      <c r="I61" s="25"/>
      <c r="J61" s="40"/>
      <c r="K61" s="48"/>
    </row>
    <row r="62" spans="1:11" s="33" customFormat="1" ht="12.75">
      <c r="A62" s="55"/>
      <c r="B62" s="42"/>
      <c r="C62" s="28" t="s">
        <v>19</v>
      </c>
      <c r="D62" s="30">
        <v>0</v>
      </c>
      <c r="E62" s="24" t="s">
        <v>19</v>
      </c>
      <c r="F62" s="24">
        <v>0</v>
      </c>
      <c r="G62" s="24" t="s">
        <v>19</v>
      </c>
      <c r="H62" s="24">
        <v>0</v>
      </c>
      <c r="I62" s="25"/>
      <c r="J62" s="40"/>
      <c r="K62" s="48"/>
    </row>
    <row r="63" spans="1:11" s="33" customFormat="1" ht="12.75">
      <c r="A63" s="55"/>
      <c r="B63" s="42"/>
      <c r="C63" s="28" t="s">
        <v>20</v>
      </c>
      <c r="D63" s="30">
        <v>516.4</v>
      </c>
      <c r="E63" s="24" t="s">
        <v>20</v>
      </c>
      <c r="F63" s="24">
        <v>21650</v>
      </c>
      <c r="G63" s="24" t="s">
        <v>20</v>
      </c>
      <c r="H63" s="24">
        <v>0</v>
      </c>
      <c r="I63" s="25"/>
      <c r="J63" s="40"/>
      <c r="K63" s="48"/>
    </row>
    <row r="64" spans="1:11" s="33" customFormat="1" ht="12.75">
      <c r="A64" s="55"/>
      <c r="B64" s="42"/>
      <c r="C64" s="28" t="s">
        <v>21</v>
      </c>
      <c r="D64" s="30">
        <v>0</v>
      </c>
      <c r="E64" s="24" t="s">
        <v>21</v>
      </c>
      <c r="F64" s="24">
        <v>0</v>
      </c>
      <c r="G64" s="24" t="s">
        <v>21</v>
      </c>
      <c r="H64" s="24">
        <v>0</v>
      </c>
      <c r="I64" s="25"/>
      <c r="J64" s="40"/>
      <c r="K64" s="48"/>
    </row>
    <row r="65" spans="1:11" s="33" customFormat="1" ht="12.75">
      <c r="A65" s="55" t="s">
        <v>121</v>
      </c>
      <c r="B65" s="42" t="s">
        <v>26</v>
      </c>
      <c r="C65" s="22" t="s">
        <v>14</v>
      </c>
      <c r="D65" s="30">
        <f>D67+D68+D69+D70</f>
        <v>0</v>
      </c>
      <c r="E65" s="23" t="s">
        <v>14</v>
      </c>
      <c r="F65" s="24">
        <f>F67+F68+F69+F70</f>
        <v>3300</v>
      </c>
      <c r="G65" s="23" t="s">
        <v>14</v>
      </c>
      <c r="H65" s="24">
        <f t="shared" ref="H65" si="6">H67+H68+H69+H70</f>
        <v>10138</v>
      </c>
      <c r="I65" s="25" t="s">
        <v>27</v>
      </c>
      <c r="J65" s="40"/>
      <c r="K65" s="48"/>
    </row>
    <row r="66" spans="1:11" s="33" customFormat="1" ht="12.75" customHeight="1">
      <c r="A66" s="55"/>
      <c r="B66" s="42"/>
      <c r="C66" s="26" t="s">
        <v>17</v>
      </c>
      <c r="D66" s="30"/>
      <c r="E66" s="27" t="s">
        <v>17</v>
      </c>
      <c r="F66" s="24"/>
      <c r="G66" s="27" t="s">
        <v>17</v>
      </c>
      <c r="H66" s="29"/>
      <c r="I66" s="25"/>
      <c r="J66" s="40"/>
      <c r="K66" s="48"/>
    </row>
    <row r="67" spans="1:11" s="33" customFormat="1" ht="12.75">
      <c r="A67" s="55"/>
      <c r="B67" s="42"/>
      <c r="C67" s="28" t="s">
        <v>18</v>
      </c>
      <c r="D67" s="30">
        <v>0</v>
      </c>
      <c r="E67" s="24" t="s">
        <v>18</v>
      </c>
      <c r="F67" s="24">
        <v>0</v>
      </c>
      <c r="G67" s="24" t="s">
        <v>18</v>
      </c>
      <c r="H67" s="24">
        <v>0</v>
      </c>
      <c r="I67" s="25"/>
      <c r="J67" s="40"/>
      <c r="K67" s="48"/>
    </row>
    <row r="68" spans="1:11" s="33" customFormat="1" ht="12.75">
      <c r="A68" s="55"/>
      <c r="B68" s="42"/>
      <c r="C68" s="28" t="s">
        <v>19</v>
      </c>
      <c r="D68" s="30">
        <v>0</v>
      </c>
      <c r="E68" s="24" t="s">
        <v>19</v>
      </c>
      <c r="F68" s="24">
        <v>0</v>
      </c>
      <c r="G68" s="24" t="s">
        <v>19</v>
      </c>
      <c r="H68" s="24">
        <v>0</v>
      </c>
      <c r="I68" s="25"/>
      <c r="J68" s="40"/>
      <c r="K68" s="48"/>
    </row>
    <row r="69" spans="1:11" s="33" customFormat="1" ht="12.75">
      <c r="A69" s="55"/>
      <c r="B69" s="42"/>
      <c r="C69" s="28" t="s">
        <v>20</v>
      </c>
      <c r="D69" s="30">
        <v>0</v>
      </c>
      <c r="E69" s="24" t="s">
        <v>20</v>
      </c>
      <c r="F69" s="24">
        <v>3300</v>
      </c>
      <c r="G69" s="24" t="s">
        <v>20</v>
      </c>
      <c r="H69" s="24">
        <v>10138</v>
      </c>
      <c r="I69" s="25"/>
      <c r="J69" s="40"/>
      <c r="K69" s="48"/>
    </row>
    <row r="70" spans="1:11" s="33" customFormat="1" ht="12.75">
      <c r="A70" s="55"/>
      <c r="B70" s="42"/>
      <c r="C70" s="28" t="s">
        <v>21</v>
      </c>
      <c r="D70" s="30">
        <v>0</v>
      </c>
      <c r="E70" s="24" t="s">
        <v>21</v>
      </c>
      <c r="F70" s="24">
        <v>0</v>
      </c>
      <c r="G70" s="24" t="s">
        <v>21</v>
      </c>
      <c r="H70" s="24">
        <v>0</v>
      </c>
      <c r="I70" s="25"/>
      <c r="J70" s="40"/>
      <c r="K70" s="48"/>
    </row>
    <row r="71" spans="1:11" s="33" customFormat="1" ht="16.5" hidden="1" customHeight="1">
      <c r="A71" s="55" t="s">
        <v>122</v>
      </c>
      <c r="B71" s="43" t="s">
        <v>28</v>
      </c>
      <c r="C71" s="22" t="s">
        <v>14</v>
      </c>
      <c r="D71" s="30">
        <f>D73+D74+D75+D76</f>
        <v>0</v>
      </c>
      <c r="E71" s="23" t="s">
        <v>14</v>
      </c>
      <c r="F71" s="24">
        <f>F73+F74+F75+F76</f>
        <v>0</v>
      </c>
      <c r="G71" s="23" t="s">
        <v>14</v>
      </c>
      <c r="H71" s="24">
        <f>H73+H74+H75+H76</f>
        <v>0</v>
      </c>
      <c r="I71" s="25" t="s">
        <v>25</v>
      </c>
      <c r="J71" s="40"/>
      <c r="K71" s="48"/>
    </row>
    <row r="72" spans="1:11" s="33" customFormat="1" ht="15" hidden="1" customHeight="1">
      <c r="A72" s="55"/>
      <c r="B72" s="44"/>
      <c r="C72" s="26" t="s">
        <v>17</v>
      </c>
      <c r="D72" s="30"/>
      <c r="E72" s="27" t="s">
        <v>17</v>
      </c>
      <c r="F72" s="24"/>
      <c r="G72" s="27" t="s">
        <v>17</v>
      </c>
      <c r="H72" s="29"/>
      <c r="I72" s="25"/>
      <c r="J72" s="40"/>
      <c r="K72" s="48"/>
    </row>
    <row r="73" spans="1:11" s="33" customFormat="1" ht="12.75" hidden="1" customHeight="1">
      <c r="A73" s="55"/>
      <c r="B73" s="44"/>
      <c r="C73" s="28" t="s">
        <v>18</v>
      </c>
      <c r="D73" s="30">
        <v>0</v>
      </c>
      <c r="E73" s="24" t="s">
        <v>18</v>
      </c>
      <c r="F73" s="24">
        <v>0</v>
      </c>
      <c r="G73" s="24" t="s">
        <v>18</v>
      </c>
      <c r="H73" s="24">
        <v>0</v>
      </c>
      <c r="I73" s="25"/>
      <c r="J73" s="40"/>
      <c r="K73" s="48"/>
    </row>
    <row r="74" spans="1:11" s="33" customFormat="1" ht="12.75" hidden="1" customHeight="1">
      <c r="A74" s="55"/>
      <c r="B74" s="44"/>
      <c r="C74" s="28" t="s">
        <v>19</v>
      </c>
      <c r="D74" s="30">
        <v>0</v>
      </c>
      <c r="E74" s="24" t="s">
        <v>19</v>
      </c>
      <c r="F74" s="24">
        <v>0</v>
      </c>
      <c r="G74" s="24" t="s">
        <v>19</v>
      </c>
      <c r="H74" s="24">
        <v>0</v>
      </c>
      <c r="I74" s="25"/>
      <c r="J74" s="40"/>
      <c r="K74" s="48"/>
    </row>
    <row r="75" spans="1:11" s="33" customFormat="1" ht="12.75" hidden="1" customHeight="1">
      <c r="A75" s="55"/>
      <c r="B75" s="44"/>
      <c r="C75" s="28" t="s">
        <v>20</v>
      </c>
      <c r="D75" s="30">
        <f>8300-8300</f>
        <v>0</v>
      </c>
      <c r="E75" s="24" t="s">
        <v>20</v>
      </c>
      <c r="F75" s="24">
        <v>0</v>
      </c>
      <c r="G75" s="24" t="s">
        <v>20</v>
      </c>
      <c r="H75" s="29"/>
      <c r="I75" s="25"/>
      <c r="J75" s="40"/>
      <c r="K75" s="48"/>
    </row>
    <row r="76" spans="1:11" s="33" customFormat="1" ht="12.75" hidden="1" customHeight="1">
      <c r="A76" s="55"/>
      <c r="B76" s="45"/>
      <c r="C76" s="28" t="s">
        <v>21</v>
      </c>
      <c r="D76" s="30">
        <v>0</v>
      </c>
      <c r="E76" s="24" t="s">
        <v>21</v>
      </c>
      <c r="F76" s="24">
        <v>0</v>
      </c>
      <c r="G76" s="24" t="s">
        <v>21</v>
      </c>
      <c r="H76" s="24">
        <v>0</v>
      </c>
      <c r="I76" s="25"/>
      <c r="J76" s="40"/>
      <c r="K76" s="48"/>
    </row>
    <row r="77" spans="1:11" s="33" customFormat="1" ht="18" customHeight="1">
      <c r="A77" s="55" t="s">
        <v>123</v>
      </c>
      <c r="B77" s="42" t="s">
        <v>29</v>
      </c>
      <c r="C77" s="22" t="s">
        <v>14</v>
      </c>
      <c r="D77" s="30">
        <f>D79+D80+D81+D82</f>
        <v>0</v>
      </c>
      <c r="E77" s="23" t="s">
        <v>14</v>
      </c>
      <c r="F77" s="24">
        <f>F79+F80+F81+F82</f>
        <v>4619.7</v>
      </c>
      <c r="G77" s="23" t="s">
        <v>14</v>
      </c>
      <c r="H77" s="24">
        <f>H79+H80+H81+H82</f>
        <v>10841.7</v>
      </c>
      <c r="I77" s="25" t="s">
        <v>15</v>
      </c>
      <c r="J77" s="40"/>
      <c r="K77" s="48"/>
    </row>
    <row r="78" spans="1:11" s="33" customFormat="1" ht="12.75" customHeight="1">
      <c r="A78" s="55"/>
      <c r="B78" s="42"/>
      <c r="C78" s="26" t="s">
        <v>17</v>
      </c>
      <c r="D78" s="30"/>
      <c r="E78" s="27" t="s">
        <v>17</v>
      </c>
      <c r="F78" s="24"/>
      <c r="G78" s="27" t="s">
        <v>17</v>
      </c>
      <c r="H78" s="29"/>
      <c r="I78" s="25"/>
      <c r="J78" s="40"/>
      <c r="K78" s="48"/>
    </row>
    <row r="79" spans="1:11" s="33" customFormat="1" ht="12.75">
      <c r="A79" s="55"/>
      <c r="B79" s="42"/>
      <c r="C79" s="28" t="s">
        <v>18</v>
      </c>
      <c r="D79" s="30">
        <v>0</v>
      </c>
      <c r="E79" s="24" t="s">
        <v>18</v>
      </c>
      <c r="F79" s="24">
        <v>0</v>
      </c>
      <c r="G79" s="24" t="s">
        <v>18</v>
      </c>
      <c r="H79" s="24">
        <v>0</v>
      </c>
      <c r="I79" s="25"/>
      <c r="J79" s="40"/>
      <c r="K79" s="48"/>
    </row>
    <row r="80" spans="1:11" s="33" customFormat="1" ht="12.75">
      <c r="A80" s="55"/>
      <c r="B80" s="42"/>
      <c r="C80" s="28" t="s">
        <v>19</v>
      </c>
      <c r="D80" s="30">
        <v>0</v>
      </c>
      <c r="E80" s="24" t="s">
        <v>19</v>
      </c>
      <c r="F80" s="24">
        <v>0</v>
      </c>
      <c r="G80" s="24" t="s">
        <v>19</v>
      </c>
      <c r="H80" s="24">
        <v>0</v>
      </c>
      <c r="I80" s="25"/>
      <c r="J80" s="40"/>
      <c r="K80" s="48"/>
    </row>
    <row r="81" spans="1:11" s="33" customFormat="1" ht="12.75">
      <c r="A81" s="55"/>
      <c r="B81" s="42"/>
      <c r="C81" s="28" t="s">
        <v>20</v>
      </c>
      <c r="D81" s="30">
        <f>1000-1000</f>
        <v>0</v>
      </c>
      <c r="E81" s="24" t="s">
        <v>20</v>
      </c>
      <c r="F81" s="24">
        <v>4619.7</v>
      </c>
      <c r="G81" s="24" t="s">
        <v>20</v>
      </c>
      <c r="H81" s="24">
        <v>10841.7</v>
      </c>
      <c r="I81" s="25"/>
      <c r="J81" s="40"/>
      <c r="K81" s="48"/>
    </row>
    <row r="82" spans="1:11" s="33" customFormat="1" ht="12.75">
      <c r="A82" s="55"/>
      <c r="B82" s="42"/>
      <c r="C82" s="28" t="s">
        <v>21</v>
      </c>
      <c r="D82" s="30">
        <v>0</v>
      </c>
      <c r="E82" s="24" t="s">
        <v>21</v>
      </c>
      <c r="F82" s="24">
        <v>0</v>
      </c>
      <c r="G82" s="24" t="s">
        <v>21</v>
      </c>
      <c r="H82" s="24">
        <v>0</v>
      </c>
      <c r="I82" s="25"/>
      <c r="J82" s="40"/>
      <c r="K82" s="48"/>
    </row>
    <row r="83" spans="1:11" s="33" customFormat="1" ht="18" customHeight="1">
      <c r="A83" s="55" t="s">
        <v>124</v>
      </c>
      <c r="B83" s="42" t="s">
        <v>30</v>
      </c>
      <c r="C83" s="22" t="s">
        <v>14</v>
      </c>
      <c r="D83" s="30">
        <f>D85+D86+D87+D88</f>
        <v>0</v>
      </c>
      <c r="E83" s="23" t="s">
        <v>14</v>
      </c>
      <c r="F83" s="24">
        <f>F85+F86+F87+F88</f>
        <v>3600</v>
      </c>
      <c r="G83" s="23" t="s">
        <v>14</v>
      </c>
      <c r="H83" s="24">
        <f>H85+H86+H87+H88</f>
        <v>18673.3</v>
      </c>
      <c r="I83" s="25" t="s">
        <v>15</v>
      </c>
      <c r="J83" s="40"/>
      <c r="K83" s="48"/>
    </row>
    <row r="84" spans="1:11" s="33" customFormat="1" ht="15" customHeight="1">
      <c r="A84" s="55"/>
      <c r="B84" s="42"/>
      <c r="C84" s="26" t="s">
        <v>17</v>
      </c>
      <c r="D84" s="30"/>
      <c r="E84" s="27" t="s">
        <v>17</v>
      </c>
      <c r="F84" s="24"/>
      <c r="G84" s="27" t="s">
        <v>17</v>
      </c>
      <c r="H84" s="29"/>
      <c r="I84" s="25"/>
      <c r="J84" s="40"/>
      <c r="K84" s="48"/>
    </row>
    <row r="85" spans="1:11" s="33" customFormat="1" ht="12.75">
      <c r="A85" s="55"/>
      <c r="B85" s="42"/>
      <c r="C85" s="28" t="s">
        <v>18</v>
      </c>
      <c r="D85" s="30">
        <v>0</v>
      </c>
      <c r="E85" s="24" t="s">
        <v>18</v>
      </c>
      <c r="F85" s="24">
        <v>0</v>
      </c>
      <c r="G85" s="24" t="s">
        <v>18</v>
      </c>
      <c r="H85" s="24">
        <v>0</v>
      </c>
      <c r="I85" s="25"/>
      <c r="J85" s="40"/>
      <c r="K85" s="48"/>
    </row>
    <row r="86" spans="1:11" s="33" customFormat="1" ht="12.75">
      <c r="A86" s="55"/>
      <c r="B86" s="42"/>
      <c r="C86" s="28" t="s">
        <v>19</v>
      </c>
      <c r="D86" s="30">
        <v>0</v>
      </c>
      <c r="E86" s="24" t="s">
        <v>19</v>
      </c>
      <c r="F86" s="24">
        <v>0</v>
      </c>
      <c r="G86" s="24" t="s">
        <v>19</v>
      </c>
      <c r="H86" s="24">
        <v>0</v>
      </c>
      <c r="I86" s="25"/>
      <c r="J86" s="40"/>
      <c r="K86" s="48"/>
    </row>
    <row r="87" spans="1:11" s="33" customFormat="1" ht="12.75">
      <c r="A87" s="55"/>
      <c r="B87" s="42"/>
      <c r="C87" s="28" t="s">
        <v>20</v>
      </c>
      <c r="D87" s="30">
        <f>1000-1000</f>
        <v>0</v>
      </c>
      <c r="E87" s="24" t="s">
        <v>20</v>
      </c>
      <c r="F87" s="24">
        <v>3600</v>
      </c>
      <c r="G87" s="24" t="s">
        <v>20</v>
      </c>
      <c r="H87" s="24">
        <v>18673.3</v>
      </c>
      <c r="I87" s="25"/>
      <c r="J87" s="40"/>
      <c r="K87" s="48"/>
    </row>
    <row r="88" spans="1:11" s="33" customFormat="1" ht="12.75">
      <c r="A88" s="55"/>
      <c r="B88" s="42"/>
      <c r="C88" s="28" t="s">
        <v>21</v>
      </c>
      <c r="D88" s="30">
        <v>0</v>
      </c>
      <c r="E88" s="24" t="s">
        <v>21</v>
      </c>
      <c r="F88" s="24">
        <v>0</v>
      </c>
      <c r="G88" s="24" t="s">
        <v>21</v>
      </c>
      <c r="H88" s="24">
        <v>0</v>
      </c>
      <c r="I88" s="25"/>
      <c r="J88" s="40"/>
      <c r="K88" s="48"/>
    </row>
    <row r="89" spans="1:11" s="33" customFormat="1" ht="12.75">
      <c r="A89" s="55" t="s">
        <v>125</v>
      </c>
      <c r="B89" s="42" t="s">
        <v>31</v>
      </c>
      <c r="C89" s="22" t="s">
        <v>14</v>
      </c>
      <c r="D89" s="30">
        <f>D91+D92+D93+D94</f>
        <v>600</v>
      </c>
      <c r="E89" s="23" t="s">
        <v>14</v>
      </c>
      <c r="F89" s="24">
        <f>F91+F92+F93+F94</f>
        <v>500</v>
      </c>
      <c r="G89" s="23" t="s">
        <v>14</v>
      </c>
      <c r="H89" s="24">
        <f>H91+H92+H93+H94</f>
        <v>17639.2</v>
      </c>
      <c r="I89" s="25" t="s">
        <v>27</v>
      </c>
      <c r="J89" s="40"/>
      <c r="K89" s="48"/>
    </row>
    <row r="90" spans="1:11" s="33" customFormat="1" ht="13.5" customHeight="1">
      <c r="A90" s="55"/>
      <c r="B90" s="42"/>
      <c r="C90" s="26" t="s">
        <v>17</v>
      </c>
      <c r="D90" s="30"/>
      <c r="E90" s="27" t="s">
        <v>17</v>
      </c>
      <c r="F90" s="24"/>
      <c r="G90" s="27" t="s">
        <v>17</v>
      </c>
      <c r="H90" s="29"/>
      <c r="I90" s="25"/>
      <c r="J90" s="40"/>
      <c r="K90" s="48"/>
    </row>
    <row r="91" spans="1:11" s="33" customFormat="1" ht="12.75">
      <c r="A91" s="55"/>
      <c r="B91" s="42"/>
      <c r="C91" s="28" t="s">
        <v>18</v>
      </c>
      <c r="D91" s="30">
        <v>0</v>
      </c>
      <c r="E91" s="24" t="s">
        <v>18</v>
      </c>
      <c r="F91" s="24">
        <v>0</v>
      </c>
      <c r="G91" s="24" t="s">
        <v>18</v>
      </c>
      <c r="H91" s="24">
        <v>0</v>
      </c>
      <c r="I91" s="25"/>
      <c r="J91" s="40"/>
      <c r="K91" s="48"/>
    </row>
    <row r="92" spans="1:11" s="33" customFormat="1" ht="12.75">
      <c r="A92" s="55"/>
      <c r="B92" s="42"/>
      <c r="C92" s="28" t="s">
        <v>19</v>
      </c>
      <c r="D92" s="30">
        <v>0</v>
      </c>
      <c r="E92" s="24" t="s">
        <v>19</v>
      </c>
      <c r="F92" s="24">
        <v>0</v>
      </c>
      <c r="G92" s="24" t="s">
        <v>19</v>
      </c>
      <c r="H92" s="24">
        <v>0</v>
      </c>
      <c r="I92" s="25"/>
      <c r="J92" s="40"/>
      <c r="K92" s="48"/>
    </row>
    <row r="93" spans="1:11" s="33" customFormat="1" ht="12.75">
      <c r="A93" s="55"/>
      <c r="B93" s="42"/>
      <c r="C93" s="28" t="s">
        <v>20</v>
      </c>
      <c r="D93" s="30">
        <v>600</v>
      </c>
      <c r="E93" s="24" t="s">
        <v>20</v>
      </c>
      <c r="F93" s="24">
        <v>500</v>
      </c>
      <c r="G93" s="24" t="s">
        <v>20</v>
      </c>
      <c r="H93" s="24">
        <v>17639.2</v>
      </c>
      <c r="I93" s="25"/>
      <c r="J93" s="40"/>
      <c r="K93" s="48"/>
    </row>
    <row r="94" spans="1:11" s="33" customFormat="1" ht="13.5" customHeight="1">
      <c r="A94" s="55"/>
      <c r="B94" s="42"/>
      <c r="C94" s="28" t="s">
        <v>21</v>
      </c>
      <c r="D94" s="30">
        <v>0</v>
      </c>
      <c r="E94" s="24" t="s">
        <v>21</v>
      </c>
      <c r="F94" s="24">
        <v>0</v>
      </c>
      <c r="G94" s="24" t="s">
        <v>21</v>
      </c>
      <c r="H94" s="24">
        <v>0</v>
      </c>
      <c r="I94" s="25"/>
      <c r="J94" s="40"/>
      <c r="K94" s="48"/>
    </row>
    <row r="95" spans="1:11" s="33" customFormat="1" ht="12.75">
      <c r="A95" s="55" t="s">
        <v>126</v>
      </c>
      <c r="B95" s="42" t="s">
        <v>32</v>
      </c>
      <c r="C95" s="22" t="s">
        <v>14</v>
      </c>
      <c r="D95" s="30">
        <f>D97+D98+D99+D100</f>
        <v>600</v>
      </c>
      <c r="E95" s="23" t="s">
        <v>14</v>
      </c>
      <c r="F95" s="24">
        <f>F97+F98+F99+F100</f>
        <v>0</v>
      </c>
      <c r="G95" s="23" t="s">
        <v>14</v>
      </c>
      <c r="H95" s="24">
        <f>H97+H98+H99+H100</f>
        <v>500</v>
      </c>
      <c r="I95" s="28">
        <v>2026</v>
      </c>
      <c r="J95" s="40"/>
      <c r="K95" s="48"/>
    </row>
    <row r="96" spans="1:11" s="33" customFormat="1" ht="15" customHeight="1">
      <c r="A96" s="55"/>
      <c r="B96" s="42"/>
      <c r="C96" s="26" t="s">
        <v>17</v>
      </c>
      <c r="D96" s="30"/>
      <c r="E96" s="27" t="s">
        <v>17</v>
      </c>
      <c r="F96" s="24"/>
      <c r="G96" s="27" t="s">
        <v>17</v>
      </c>
      <c r="H96" s="29"/>
      <c r="I96" s="25"/>
      <c r="J96" s="40"/>
      <c r="K96" s="48"/>
    </row>
    <row r="97" spans="1:11" s="33" customFormat="1" ht="12.75">
      <c r="A97" s="55"/>
      <c r="B97" s="42"/>
      <c r="C97" s="28" t="s">
        <v>18</v>
      </c>
      <c r="D97" s="30">
        <v>0</v>
      </c>
      <c r="E97" s="24" t="s">
        <v>18</v>
      </c>
      <c r="F97" s="24">
        <v>0</v>
      </c>
      <c r="G97" s="24" t="s">
        <v>18</v>
      </c>
      <c r="H97" s="24">
        <v>0</v>
      </c>
      <c r="I97" s="25"/>
      <c r="J97" s="40"/>
      <c r="K97" s="48"/>
    </row>
    <row r="98" spans="1:11" s="33" customFormat="1" ht="12.75">
      <c r="A98" s="55"/>
      <c r="B98" s="42"/>
      <c r="C98" s="28" t="s">
        <v>19</v>
      </c>
      <c r="D98" s="30">
        <v>0</v>
      </c>
      <c r="E98" s="24" t="s">
        <v>19</v>
      </c>
      <c r="F98" s="24">
        <v>0</v>
      </c>
      <c r="G98" s="24" t="s">
        <v>19</v>
      </c>
      <c r="H98" s="24">
        <v>0</v>
      </c>
      <c r="I98" s="25"/>
      <c r="J98" s="40"/>
      <c r="K98" s="48"/>
    </row>
    <row r="99" spans="1:11" s="33" customFormat="1" ht="12.75">
      <c r="A99" s="55"/>
      <c r="B99" s="42"/>
      <c r="C99" s="28" t="s">
        <v>20</v>
      </c>
      <c r="D99" s="30">
        <v>600</v>
      </c>
      <c r="E99" s="24" t="s">
        <v>20</v>
      </c>
      <c r="F99" s="24">
        <v>0</v>
      </c>
      <c r="G99" s="24" t="s">
        <v>20</v>
      </c>
      <c r="H99" s="24">
        <v>500</v>
      </c>
      <c r="I99" s="25"/>
      <c r="J99" s="40"/>
      <c r="K99" s="48"/>
    </row>
    <row r="100" spans="1:11" s="33" customFormat="1" ht="12.75">
      <c r="A100" s="55"/>
      <c r="B100" s="42"/>
      <c r="C100" s="28" t="s">
        <v>21</v>
      </c>
      <c r="D100" s="30">
        <v>0</v>
      </c>
      <c r="E100" s="24" t="s">
        <v>21</v>
      </c>
      <c r="F100" s="24">
        <v>0</v>
      </c>
      <c r="G100" s="24" t="s">
        <v>21</v>
      </c>
      <c r="H100" s="24">
        <v>0</v>
      </c>
      <c r="I100" s="25"/>
      <c r="J100" s="40"/>
      <c r="K100" s="48"/>
    </row>
    <row r="101" spans="1:11" s="33" customFormat="1" ht="20.25" customHeight="1">
      <c r="A101" s="55" t="s">
        <v>127</v>
      </c>
      <c r="B101" s="42" t="s">
        <v>33</v>
      </c>
      <c r="C101" s="22" t="s">
        <v>14</v>
      </c>
      <c r="D101" s="30">
        <f>D103+D104+D105+D106</f>
        <v>600</v>
      </c>
      <c r="E101" s="23" t="s">
        <v>14</v>
      </c>
      <c r="F101" s="24">
        <f>F103+F104+F105+F106</f>
        <v>500</v>
      </c>
      <c r="G101" s="23" t="s">
        <v>14</v>
      </c>
      <c r="H101" s="24">
        <f>H103+H104+H105+H106</f>
        <v>11740.9</v>
      </c>
      <c r="I101" s="25" t="s">
        <v>27</v>
      </c>
      <c r="J101" s="40"/>
      <c r="K101" s="48"/>
    </row>
    <row r="102" spans="1:11" s="33" customFormat="1" ht="14.25" customHeight="1">
      <c r="A102" s="55"/>
      <c r="B102" s="42"/>
      <c r="C102" s="26" t="s">
        <v>17</v>
      </c>
      <c r="D102" s="30"/>
      <c r="E102" s="27" t="s">
        <v>17</v>
      </c>
      <c r="F102" s="24"/>
      <c r="G102" s="27" t="s">
        <v>17</v>
      </c>
      <c r="H102" s="29"/>
      <c r="I102" s="25"/>
      <c r="J102" s="40"/>
      <c r="K102" s="48"/>
    </row>
    <row r="103" spans="1:11" s="33" customFormat="1" ht="12.75">
      <c r="A103" s="55"/>
      <c r="B103" s="42"/>
      <c r="C103" s="28" t="s">
        <v>18</v>
      </c>
      <c r="D103" s="30">
        <v>0</v>
      </c>
      <c r="E103" s="24" t="s">
        <v>18</v>
      </c>
      <c r="F103" s="24">
        <v>0</v>
      </c>
      <c r="G103" s="24" t="s">
        <v>18</v>
      </c>
      <c r="H103" s="24">
        <v>0</v>
      </c>
      <c r="I103" s="25"/>
      <c r="J103" s="40"/>
      <c r="K103" s="48"/>
    </row>
    <row r="104" spans="1:11" s="33" customFormat="1" ht="12.75">
      <c r="A104" s="55"/>
      <c r="B104" s="42"/>
      <c r="C104" s="28" t="s">
        <v>19</v>
      </c>
      <c r="D104" s="30">
        <v>0</v>
      </c>
      <c r="E104" s="24" t="s">
        <v>19</v>
      </c>
      <c r="F104" s="24">
        <v>0</v>
      </c>
      <c r="G104" s="24" t="s">
        <v>19</v>
      </c>
      <c r="H104" s="24">
        <v>0</v>
      </c>
      <c r="I104" s="25"/>
      <c r="J104" s="40"/>
      <c r="K104" s="48"/>
    </row>
    <row r="105" spans="1:11" s="33" customFormat="1" ht="12.75">
      <c r="A105" s="55"/>
      <c r="B105" s="42"/>
      <c r="C105" s="28" t="s">
        <v>20</v>
      </c>
      <c r="D105" s="30">
        <v>600</v>
      </c>
      <c r="E105" s="24" t="s">
        <v>20</v>
      </c>
      <c r="F105" s="24">
        <v>500</v>
      </c>
      <c r="G105" s="24" t="s">
        <v>20</v>
      </c>
      <c r="H105" s="24">
        <v>11740.9</v>
      </c>
      <c r="I105" s="25"/>
      <c r="J105" s="40"/>
      <c r="K105" s="48"/>
    </row>
    <row r="106" spans="1:11" s="33" customFormat="1" ht="12.75">
      <c r="A106" s="55"/>
      <c r="B106" s="42"/>
      <c r="C106" s="28" t="s">
        <v>21</v>
      </c>
      <c r="D106" s="30">
        <v>0</v>
      </c>
      <c r="E106" s="24" t="s">
        <v>21</v>
      </c>
      <c r="F106" s="24">
        <v>0</v>
      </c>
      <c r="G106" s="24" t="s">
        <v>21</v>
      </c>
      <c r="H106" s="24">
        <v>0</v>
      </c>
      <c r="I106" s="25"/>
      <c r="J106" s="40"/>
      <c r="K106" s="48"/>
    </row>
    <row r="107" spans="1:11" s="33" customFormat="1" ht="16.5" customHeight="1">
      <c r="A107" s="55" t="s">
        <v>128</v>
      </c>
      <c r="B107" s="42" t="s">
        <v>34</v>
      </c>
      <c r="C107" s="22" t="s">
        <v>14</v>
      </c>
      <c r="D107" s="30">
        <f>D109+D110+D111+D112</f>
        <v>176.71</v>
      </c>
      <c r="E107" s="23" t="s">
        <v>14</v>
      </c>
      <c r="F107" s="24">
        <f>F109+F110+F111+F112</f>
        <v>0</v>
      </c>
      <c r="G107" s="23" t="s">
        <v>14</v>
      </c>
      <c r="H107" s="24">
        <f>H109+H110+H111+H112</f>
        <v>750</v>
      </c>
      <c r="I107" s="28">
        <v>2026</v>
      </c>
      <c r="J107" s="40"/>
      <c r="K107" s="48"/>
    </row>
    <row r="108" spans="1:11" s="33" customFormat="1" ht="17.25" customHeight="1">
      <c r="A108" s="55"/>
      <c r="B108" s="42"/>
      <c r="C108" s="26" t="s">
        <v>17</v>
      </c>
      <c r="D108" s="30"/>
      <c r="E108" s="27" t="s">
        <v>17</v>
      </c>
      <c r="F108" s="24"/>
      <c r="G108" s="27" t="s">
        <v>17</v>
      </c>
      <c r="H108" s="29"/>
      <c r="I108" s="25"/>
      <c r="J108" s="40"/>
      <c r="K108" s="48"/>
    </row>
    <row r="109" spans="1:11" s="33" customFormat="1" ht="12.75">
      <c r="A109" s="55"/>
      <c r="B109" s="42"/>
      <c r="C109" s="28" t="s">
        <v>18</v>
      </c>
      <c r="D109" s="30">
        <v>0</v>
      </c>
      <c r="E109" s="24" t="s">
        <v>18</v>
      </c>
      <c r="F109" s="24">
        <v>0</v>
      </c>
      <c r="G109" s="24" t="s">
        <v>18</v>
      </c>
      <c r="H109" s="24">
        <v>0</v>
      </c>
      <c r="I109" s="25"/>
      <c r="J109" s="40"/>
      <c r="K109" s="48"/>
    </row>
    <row r="110" spans="1:11" s="33" customFormat="1" ht="12.75">
      <c r="A110" s="55"/>
      <c r="B110" s="42"/>
      <c r="C110" s="28" t="s">
        <v>19</v>
      </c>
      <c r="D110" s="30">
        <v>0</v>
      </c>
      <c r="E110" s="24" t="s">
        <v>19</v>
      </c>
      <c r="F110" s="24">
        <v>0</v>
      </c>
      <c r="G110" s="24" t="s">
        <v>19</v>
      </c>
      <c r="H110" s="24">
        <v>0</v>
      </c>
      <c r="I110" s="25"/>
      <c r="J110" s="40"/>
      <c r="K110" s="48"/>
    </row>
    <row r="111" spans="1:11" s="33" customFormat="1" ht="12.75">
      <c r="A111" s="55"/>
      <c r="B111" s="42"/>
      <c r="C111" s="28" t="s">
        <v>20</v>
      </c>
      <c r="D111" s="30">
        <v>176.71</v>
      </c>
      <c r="E111" s="24" t="s">
        <v>20</v>
      </c>
      <c r="F111" s="24">
        <v>0</v>
      </c>
      <c r="G111" s="24" t="s">
        <v>20</v>
      </c>
      <c r="H111" s="24">
        <v>750</v>
      </c>
      <c r="I111" s="25"/>
      <c r="J111" s="40"/>
      <c r="K111" s="48"/>
    </row>
    <row r="112" spans="1:11" s="33" customFormat="1" ht="12.75" customHeight="1">
      <c r="A112" s="55"/>
      <c r="B112" s="42"/>
      <c r="C112" s="28" t="s">
        <v>21</v>
      </c>
      <c r="D112" s="30">
        <v>0</v>
      </c>
      <c r="E112" s="24" t="s">
        <v>21</v>
      </c>
      <c r="F112" s="24">
        <v>0</v>
      </c>
      <c r="G112" s="24" t="s">
        <v>21</v>
      </c>
      <c r="H112" s="24">
        <v>0</v>
      </c>
      <c r="I112" s="25"/>
      <c r="J112" s="40"/>
      <c r="K112" s="48"/>
    </row>
    <row r="113" spans="1:11" s="33" customFormat="1" ht="19.5" customHeight="1">
      <c r="A113" s="55" t="s">
        <v>129</v>
      </c>
      <c r="B113" s="42" t="s">
        <v>35</v>
      </c>
      <c r="C113" s="22" t="s">
        <v>14</v>
      </c>
      <c r="D113" s="30">
        <f>D115+D116+D117+D118</f>
        <v>600</v>
      </c>
      <c r="E113" s="23" t="s">
        <v>14</v>
      </c>
      <c r="F113" s="24">
        <f>F115+F116+F117+F118</f>
        <v>0</v>
      </c>
      <c r="G113" s="23" t="s">
        <v>14</v>
      </c>
      <c r="H113" s="24">
        <f>H115+H116+H117+H118</f>
        <v>750</v>
      </c>
      <c r="I113" s="28">
        <v>2026</v>
      </c>
      <c r="J113" s="40"/>
      <c r="K113" s="48"/>
    </row>
    <row r="114" spans="1:11" s="33" customFormat="1" ht="17.25" customHeight="1">
      <c r="A114" s="55"/>
      <c r="B114" s="42"/>
      <c r="C114" s="26" t="s">
        <v>17</v>
      </c>
      <c r="D114" s="30"/>
      <c r="E114" s="27" t="s">
        <v>17</v>
      </c>
      <c r="F114" s="24"/>
      <c r="G114" s="27" t="s">
        <v>17</v>
      </c>
      <c r="H114" s="29"/>
      <c r="I114" s="25"/>
      <c r="J114" s="40"/>
      <c r="K114" s="48"/>
    </row>
    <row r="115" spans="1:11" s="33" customFormat="1" ht="12.75">
      <c r="A115" s="55"/>
      <c r="B115" s="42"/>
      <c r="C115" s="28" t="s">
        <v>18</v>
      </c>
      <c r="D115" s="30">
        <v>0</v>
      </c>
      <c r="E115" s="24" t="s">
        <v>18</v>
      </c>
      <c r="F115" s="24">
        <v>0</v>
      </c>
      <c r="G115" s="24" t="s">
        <v>18</v>
      </c>
      <c r="H115" s="24">
        <v>0</v>
      </c>
      <c r="I115" s="25"/>
      <c r="J115" s="40"/>
      <c r="K115" s="48"/>
    </row>
    <row r="116" spans="1:11" s="33" customFormat="1" ht="12.75">
      <c r="A116" s="55"/>
      <c r="B116" s="42"/>
      <c r="C116" s="28" t="s">
        <v>19</v>
      </c>
      <c r="D116" s="30">
        <v>0</v>
      </c>
      <c r="E116" s="24" t="s">
        <v>19</v>
      </c>
      <c r="F116" s="24">
        <v>0</v>
      </c>
      <c r="G116" s="24" t="s">
        <v>19</v>
      </c>
      <c r="H116" s="24">
        <v>0</v>
      </c>
      <c r="I116" s="25"/>
      <c r="J116" s="40"/>
      <c r="K116" s="48"/>
    </row>
    <row r="117" spans="1:11" s="33" customFormat="1" ht="13.5" customHeight="1">
      <c r="A117" s="55"/>
      <c r="B117" s="42"/>
      <c r="C117" s="28" t="s">
        <v>20</v>
      </c>
      <c r="D117" s="30">
        <v>600</v>
      </c>
      <c r="E117" s="24" t="s">
        <v>20</v>
      </c>
      <c r="F117" s="24">
        <v>0</v>
      </c>
      <c r="G117" s="24" t="s">
        <v>20</v>
      </c>
      <c r="H117" s="24">
        <v>750</v>
      </c>
      <c r="I117" s="25"/>
      <c r="J117" s="40"/>
      <c r="K117" s="48"/>
    </row>
    <row r="118" spans="1:11" s="33" customFormat="1" ht="12.75">
      <c r="A118" s="55"/>
      <c r="B118" s="42"/>
      <c r="C118" s="28" t="s">
        <v>21</v>
      </c>
      <c r="D118" s="30">
        <v>0</v>
      </c>
      <c r="E118" s="24" t="s">
        <v>21</v>
      </c>
      <c r="F118" s="24">
        <v>0</v>
      </c>
      <c r="G118" s="24" t="s">
        <v>21</v>
      </c>
      <c r="H118" s="24">
        <v>0</v>
      </c>
      <c r="I118" s="25"/>
      <c r="J118" s="40"/>
      <c r="K118" s="48"/>
    </row>
    <row r="119" spans="1:11" s="33" customFormat="1" ht="20.25" customHeight="1">
      <c r="A119" s="55" t="s">
        <v>130</v>
      </c>
      <c r="B119" s="43" t="s">
        <v>75</v>
      </c>
      <c r="C119" s="22" t="s">
        <v>14</v>
      </c>
      <c r="D119" s="30">
        <f>D121+D122+D123+D124</f>
        <v>1575.5</v>
      </c>
      <c r="E119" s="23" t="s">
        <v>14</v>
      </c>
      <c r="F119" s="24">
        <f>F121+F122+F123+F124</f>
        <v>0</v>
      </c>
      <c r="G119" s="23" t="s">
        <v>14</v>
      </c>
      <c r="H119" s="24">
        <f>H121+H122+H123+H124</f>
        <v>0</v>
      </c>
      <c r="I119" s="28">
        <v>2026</v>
      </c>
      <c r="J119" s="40"/>
      <c r="K119" s="48"/>
    </row>
    <row r="120" spans="1:11" s="33" customFormat="1" ht="13.5" customHeight="1">
      <c r="A120" s="55"/>
      <c r="B120" s="44"/>
      <c r="C120" s="26" t="s">
        <v>17</v>
      </c>
      <c r="D120" s="30"/>
      <c r="E120" s="27" t="s">
        <v>17</v>
      </c>
      <c r="F120" s="24"/>
      <c r="G120" s="27" t="s">
        <v>17</v>
      </c>
      <c r="H120" s="29"/>
      <c r="I120" s="25"/>
      <c r="J120" s="40"/>
      <c r="K120" s="48"/>
    </row>
    <row r="121" spans="1:11" s="33" customFormat="1" ht="17.25" customHeight="1">
      <c r="A121" s="55"/>
      <c r="B121" s="44"/>
      <c r="C121" s="28" t="s">
        <v>18</v>
      </c>
      <c r="D121" s="30">
        <v>0</v>
      </c>
      <c r="E121" s="24" t="s">
        <v>18</v>
      </c>
      <c r="F121" s="24">
        <v>0</v>
      </c>
      <c r="G121" s="24" t="s">
        <v>18</v>
      </c>
      <c r="H121" s="24">
        <v>0</v>
      </c>
      <c r="I121" s="25"/>
      <c r="J121" s="40"/>
      <c r="K121" s="48"/>
    </row>
    <row r="122" spans="1:11" s="33" customFormat="1" ht="12.75" customHeight="1">
      <c r="A122" s="55"/>
      <c r="B122" s="44"/>
      <c r="C122" s="28" t="s">
        <v>19</v>
      </c>
      <c r="D122" s="30">
        <v>0</v>
      </c>
      <c r="E122" s="24" t="s">
        <v>19</v>
      </c>
      <c r="F122" s="24">
        <v>0</v>
      </c>
      <c r="G122" s="24" t="s">
        <v>19</v>
      </c>
      <c r="H122" s="24">
        <v>0</v>
      </c>
      <c r="I122" s="25"/>
      <c r="J122" s="40"/>
      <c r="K122" s="48"/>
    </row>
    <row r="123" spans="1:11" s="33" customFormat="1" ht="14.25" customHeight="1">
      <c r="A123" s="55"/>
      <c r="B123" s="44"/>
      <c r="C123" s="28" t="s">
        <v>20</v>
      </c>
      <c r="D123" s="30">
        <v>1575.5</v>
      </c>
      <c r="E123" s="24" t="s">
        <v>20</v>
      </c>
      <c r="F123" s="24">
        <v>0</v>
      </c>
      <c r="G123" s="24" t="s">
        <v>20</v>
      </c>
      <c r="H123" s="24">
        <v>0</v>
      </c>
      <c r="I123" s="25"/>
      <c r="J123" s="40"/>
      <c r="K123" s="48"/>
    </row>
    <row r="124" spans="1:11" s="33" customFormat="1" ht="14.25" customHeight="1">
      <c r="A124" s="55"/>
      <c r="B124" s="45"/>
      <c r="C124" s="28" t="s">
        <v>21</v>
      </c>
      <c r="D124" s="30">
        <v>0</v>
      </c>
      <c r="E124" s="24" t="s">
        <v>21</v>
      </c>
      <c r="F124" s="24">
        <v>0</v>
      </c>
      <c r="G124" s="24" t="s">
        <v>21</v>
      </c>
      <c r="H124" s="24">
        <v>0</v>
      </c>
      <c r="I124" s="25"/>
      <c r="J124" s="40"/>
      <c r="K124" s="48"/>
    </row>
    <row r="125" spans="1:11" s="33" customFormat="1" ht="21" customHeight="1">
      <c r="A125" s="55" t="s">
        <v>131</v>
      </c>
      <c r="B125" s="43" t="s">
        <v>84</v>
      </c>
      <c r="C125" s="22" t="s">
        <v>14</v>
      </c>
      <c r="D125" s="30">
        <f>D127+D128+D129+D130</f>
        <v>1697.1</v>
      </c>
      <c r="E125" s="23" t="s">
        <v>14</v>
      </c>
      <c r="F125" s="24">
        <f>F127+F128+F129+F130</f>
        <v>0</v>
      </c>
      <c r="G125" s="23" t="s">
        <v>14</v>
      </c>
      <c r="H125" s="24">
        <f>H127+H128+H129+H130</f>
        <v>0</v>
      </c>
      <c r="I125" s="28">
        <v>2026</v>
      </c>
      <c r="J125" s="40"/>
      <c r="K125" s="48"/>
    </row>
    <row r="126" spans="1:11" s="33" customFormat="1" ht="13.5" customHeight="1">
      <c r="A126" s="55"/>
      <c r="B126" s="44"/>
      <c r="C126" s="26" t="s">
        <v>17</v>
      </c>
      <c r="D126" s="30"/>
      <c r="E126" s="27" t="s">
        <v>17</v>
      </c>
      <c r="F126" s="24"/>
      <c r="G126" s="27" t="s">
        <v>17</v>
      </c>
      <c r="H126" s="29"/>
      <c r="I126" s="25"/>
      <c r="J126" s="40"/>
      <c r="K126" s="48"/>
    </row>
    <row r="127" spans="1:11" s="33" customFormat="1" ht="17.25" customHeight="1">
      <c r="A127" s="55"/>
      <c r="B127" s="44"/>
      <c r="C127" s="28" t="s">
        <v>18</v>
      </c>
      <c r="D127" s="30">
        <v>0</v>
      </c>
      <c r="E127" s="24" t="s">
        <v>18</v>
      </c>
      <c r="F127" s="24">
        <v>0</v>
      </c>
      <c r="G127" s="24" t="s">
        <v>18</v>
      </c>
      <c r="H127" s="24">
        <v>0</v>
      </c>
      <c r="I127" s="25"/>
      <c r="J127" s="40"/>
      <c r="K127" s="48"/>
    </row>
    <row r="128" spans="1:11" s="33" customFormat="1" ht="12.75" customHeight="1">
      <c r="A128" s="55"/>
      <c r="B128" s="44"/>
      <c r="C128" s="28" t="s">
        <v>19</v>
      </c>
      <c r="D128" s="30">
        <v>0</v>
      </c>
      <c r="E128" s="24" t="s">
        <v>19</v>
      </c>
      <c r="F128" s="24">
        <v>0</v>
      </c>
      <c r="G128" s="24" t="s">
        <v>19</v>
      </c>
      <c r="H128" s="24">
        <v>0</v>
      </c>
      <c r="I128" s="25"/>
      <c r="J128" s="40"/>
      <c r="K128" s="48"/>
    </row>
    <row r="129" spans="1:11" s="33" customFormat="1" ht="14.25" customHeight="1">
      <c r="A129" s="55"/>
      <c r="B129" s="44"/>
      <c r="C129" s="28" t="s">
        <v>20</v>
      </c>
      <c r="D129" s="30">
        <v>1697.1</v>
      </c>
      <c r="E129" s="24" t="s">
        <v>20</v>
      </c>
      <c r="F129" s="24">
        <v>0</v>
      </c>
      <c r="G129" s="24" t="s">
        <v>20</v>
      </c>
      <c r="H129" s="24">
        <v>0</v>
      </c>
      <c r="I129" s="25"/>
      <c r="J129" s="40"/>
      <c r="K129" s="48"/>
    </row>
    <row r="130" spans="1:11" s="33" customFormat="1" ht="14.25" customHeight="1">
      <c r="A130" s="55"/>
      <c r="B130" s="45"/>
      <c r="C130" s="28" t="s">
        <v>21</v>
      </c>
      <c r="D130" s="30">
        <v>0</v>
      </c>
      <c r="E130" s="24" t="s">
        <v>21</v>
      </c>
      <c r="F130" s="24">
        <v>0</v>
      </c>
      <c r="G130" s="24" t="s">
        <v>21</v>
      </c>
      <c r="H130" s="24">
        <v>0</v>
      </c>
      <c r="I130" s="25"/>
      <c r="J130" s="40"/>
      <c r="K130" s="48"/>
    </row>
    <row r="131" spans="1:11" s="33" customFormat="1" ht="24" customHeight="1">
      <c r="A131" s="55" t="s">
        <v>132</v>
      </c>
      <c r="B131" s="42" t="s">
        <v>36</v>
      </c>
      <c r="C131" s="22" t="s">
        <v>14</v>
      </c>
      <c r="D131" s="30">
        <f>D133+D134+D135+D136</f>
        <v>0</v>
      </c>
      <c r="E131" s="23" t="s">
        <v>14</v>
      </c>
      <c r="F131" s="24">
        <f>F133+F134+F135+F136</f>
        <v>15265.3</v>
      </c>
      <c r="G131" s="23" t="s">
        <v>14</v>
      </c>
      <c r="H131" s="24">
        <f>H133+H134+H135+H136</f>
        <v>0</v>
      </c>
      <c r="I131" s="25"/>
      <c r="J131" s="40"/>
      <c r="K131" s="48"/>
    </row>
    <row r="132" spans="1:11" s="33" customFormat="1" ht="18" customHeight="1">
      <c r="A132" s="55"/>
      <c r="B132" s="42"/>
      <c r="C132" s="26" t="s">
        <v>17</v>
      </c>
      <c r="D132" s="30"/>
      <c r="E132" s="27" t="s">
        <v>17</v>
      </c>
      <c r="F132" s="24"/>
      <c r="G132" s="27" t="s">
        <v>17</v>
      </c>
      <c r="H132" s="29"/>
      <c r="I132" s="28">
        <v>2025</v>
      </c>
      <c r="J132" s="40"/>
      <c r="K132" s="48"/>
    </row>
    <row r="133" spans="1:11" s="33" customFormat="1" ht="12.75">
      <c r="A133" s="55"/>
      <c r="B133" s="42"/>
      <c r="C133" s="28" t="s">
        <v>18</v>
      </c>
      <c r="D133" s="30">
        <v>0</v>
      </c>
      <c r="E133" s="24" t="s">
        <v>18</v>
      </c>
      <c r="F133" s="24">
        <v>0</v>
      </c>
      <c r="G133" s="24" t="s">
        <v>18</v>
      </c>
      <c r="H133" s="24">
        <v>0</v>
      </c>
      <c r="I133" s="25"/>
      <c r="J133" s="40"/>
      <c r="K133" s="48"/>
    </row>
    <row r="134" spans="1:11" s="33" customFormat="1" ht="12.75">
      <c r="A134" s="55"/>
      <c r="B134" s="42"/>
      <c r="C134" s="28" t="s">
        <v>19</v>
      </c>
      <c r="D134" s="30">
        <v>0</v>
      </c>
      <c r="E134" s="24" t="s">
        <v>19</v>
      </c>
      <c r="F134" s="24">
        <v>0</v>
      </c>
      <c r="G134" s="24" t="s">
        <v>19</v>
      </c>
      <c r="H134" s="24">
        <v>0</v>
      </c>
      <c r="I134" s="25"/>
      <c r="J134" s="40"/>
      <c r="K134" s="48"/>
    </row>
    <row r="135" spans="1:11" s="33" customFormat="1" ht="12.75">
      <c r="A135" s="55"/>
      <c r="B135" s="42"/>
      <c r="C135" s="28" t="s">
        <v>20</v>
      </c>
      <c r="D135" s="30">
        <v>0</v>
      </c>
      <c r="E135" s="24" t="s">
        <v>20</v>
      </c>
      <c r="F135" s="24">
        <v>15265.3</v>
      </c>
      <c r="G135" s="24" t="s">
        <v>20</v>
      </c>
      <c r="H135" s="24">
        <v>0</v>
      </c>
      <c r="I135" s="25"/>
      <c r="J135" s="40"/>
      <c r="K135" s="48"/>
    </row>
    <row r="136" spans="1:11" s="33" customFormat="1" ht="17.25" customHeight="1">
      <c r="A136" s="55"/>
      <c r="B136" s="42"/>
      <c r="C136" s="28" t="s">
        <v>21</v>
      </c>
      <c r="D136" s="30">
        <v>0</v>
      </c>
      <c r="E136" s="24" t="s">
        <v>21</v>
      </c>
      <c r="F136" s="24">
        <v>0</v>
      </c>
      <c r="G136" s="24" t="s">
        <v>21</v>
      </c>
      <c r="H136" s="24">
        <v>0</v>
      </c>
      <c r="I136" s="25"/>
      <c r="J136" s="41"/>
      <c r="K136" s="48"/>
    </row>
    <row r="137" spans="1:11" s="33" customFormat="1" ht="16.5" customHeight="1">
      <c r="A137" s="42">
        <v>5</v>
      </c>
      <c r="B137" s="46" t="s">
        <v>92</v>
      </c>
      <c r="C137" s="22" t="s">
        <v>14</v>
      </c>
      <c r="D137" s="30">
        <f>D139+D140+D141+D142</f>
        <v>3392.7199999999984</v>
      </c>
      <c r="E137" s="23" t="s">
        <v>14</v>
      </c>
      <c r="F137" s="24">
        <f>F139+F140+F141+F142</f>
        <v>14924.43</v>
      </c>
      <c r="G137" s="23" t="s">
        <v>14</v>
      </c>
      <c r="H137" s="24">
        <f>H139+H140+H141+H142</f>
        <v>56846.19</v>
      </c>
      <c r="I137" s="25" t="s">
        <v>15</v>
      </c>
      <c r="J137" s="39" t="s">
        <v>37</v>
      </c>
      <c r="K137" s="48"/>
    </row>
    <row r="138" spans="1:11" s="33" customFormat="1" ht="15.75" customHeight="1">
      <c r="A138" s="42"/>
      <c r="B138" s="46"/>
      <c r="C138" s="26" t="s">
        <v>17</v>
      </c>
      <c r="D138" s="30"/>
      <c r="E138" s="27" t="s">
        <v>17</v>
      </c>
      <c r="F138" s="24"/>
      <c r="G138" s="27" t="s">
        <v>17</v>
      </c>
      <c r="H138" s="29"/>
      <c r="I138" s="25"/>
      <c r="J138" s="40"/>
      <c r="K138" s="48"/>
    </row>
    <row r="139" spans="1:11" s="33" customFormat="1" ht="12.75">
      <c r="A139" s="42"/>
      <c r="B139" s="46"/>
      <c r="C139" s="28" t="s">
        <v>18</v>
      </c>
      <c r="D139" s="30">
        <v>0</v>
      </c>
      <c r="E139" s="24" t="s">
        <v>18</v>
      </c>
      <c r="F139" s="24">
        <v>0</v>
      </c>
      <c r="G139" s="24" t="s">
        <v>18</v>
      </c>
      <c r="H139" s="24">
        <v>0</v>
      </c>
      <c r="I139" s="25"/>
      <c r="J139" s="40"/>
      <c r="K139" s="48"/>
    </row>
    <row r="140" spans="1:11" s="33" customFormat="1" ht="12.75">
      <c r="A140" s="42"/>
      <c r="B140" s="46"/>
      <c r="C140" s="28" t="s">
        <v>19</v>
      </c>
      <c r="D140" s="30">
        <v>0</v>
      </c>
      <c r="E140" s="24" t="s">
        <v>19</v>
      </c>
      <c r="F140" s="24">
        <v>0</v>
      </c>
      <c r="G140" s="24" t="s">
        <v>19</v>
      </c>
      <c r="H140" s="24">
        <v>0</v>
      </c>
      <c r="I140" s="25"/>
      <c r="J140" s="40"/>
      <c r="K140" s="48"/>
    </row>
    <row r="141" spans="1:11" s="33" customFormat="1" ht="12.75">
      <c r="A141" s="42"/>
      <c r="B141" s="46"/>
      <c r="C141" s="28" t="s">
        <v>20</v>
      </c>
      <c r="D141" s="30">
        <f>D147+D153+D159+D165+D171+D177</f>
        <v>3392.7199999999984</v>
      </c>
      <c r="E141" s="24" t="s">
        <v>20</v>
      </c>
      <c r="F141" s="24">
        <f>F147+F153+F159+F165+F171+F177</f>
        <v>14924.43</v>
      </c>
      <c r="G141" s="24" t="s">
        <v>20</v>
      </c>
      <c r="H141" s="24">
        <f>H147+H153+H159+H165+H171+H177</f>
        <v>56846.19</v>
      </c>
      <c r="I141" s="25"/>
      <c r="J141" s="40"/>
      <c r="K141" s="48"/>
    </row>
    <row r="142" spans="1:11" s="33" customFormat="1" ht="12.75">
      <c r="A142" s="42"/>
      <c r="B142" s="46"/>
      <c r="C142" s="28" t="s">
        <v>21</v>
      </c>
      <c r="D142" s="30">
        <v>0</v>
      </c>
      <c r="E142" s="24" t="s">
        <v>21</v>
      </c>
      <c r="F142" s="24">
        <v>0</v>
      </c>
      <c r="G142" s="24" t="s">
        <v>21</v>
      </c>
      <c r="H142" s="24">
        <v>0</v>
      </c>
      <c r="I142" s="25"/>
      <c r="J142" s="40"/>
      <c r="K142" s="48"/>
    </row>
    <row r="143" spans="1:11" s="33" customFormat="1" ht="12.75">
      <c r="A143" s="55" t="s">
        <v>133</v>
      </c>
      <c r="B143" s="42" t="s">
        <v>38</v>
      </c>
      <c r="C143" s="22" t="s">
        <v>14</v>
      </c>
      <c r="D143" s="30">
        <f>D145+D146+D147+D148</f>
        <v>1379.6699999999983</v>
      </c>
      <c r="E143" s="23" t="s">
        <v>14</v>
      </c>
      <c r="F143" s="24">
        <f>F145+F146+F147+F148</f>
        <v>0</v>
      </c>
      <c r="G143" s="23" t="s">
        <v>14</v>
      </c>
      <c r="H143" s="24">
        <f>H145+H146+H147+H148</f>
        <v>0</v>
      </c>
      <c r="I143" s="25" t="s">
        <v>25</v>
      </c>
      <c r="J143" s="40"/>
      <c r="K143" s="48"/>
    </row>
    <row r="144" spans="1:11" s="33" customFormat="1" ht="15" customHeight="1">
      <c r="A144" s="55"/>
      <c r="B144" s="42"/>
      <c r="C144" s="26" t="s">
        <v>17</v>
      </c>
      <c r="D144" s="30"/>
      <c r="E144" s="27" t="s">
        <v>17</v>
      </c>
      <c r="F144" s="24"/>
      <c r="G144" s="27" t="s">
        <v>17</v>
      </c>
      <c r="H144" s="29"/>
      <c r="I144" s="25"/>
      <c r="J144" s="40"/>
      <c r="K144" s="48"/>
    </row>
    <row r="145" spans="1:11" s="33" customFormat="1" ht="12.75">
      <c r="A145" s="55"/>
      <c r="B145" s="42"/>
      <c r="C145" s="28" t="s">
        <v>18</v>
      </c>
      <c r="D145" s="30">
        <v>0</v>
      </c>
      <c r="E145" s="24" t="s">
        <v>18</v>
      </c>
      <c r="F145" s="24">
        <v>0</v>
      </c>
      <c r="G145" s="24" t="s">
        <v>18</v>
      </c>
      <c r="H145" s="24">
        <v>0</v>
      </c>
      <c r="I145" s="25"/>
      <c r="J145" s="40"/>
      <c r="K145" s="48"/>
    </row>
    <row r="146" spans="1:11" s="33" customFormat="1" ht="12.75" customHeight="1">
      <c r="A146" s="55"/>
      <c r="B146" s="42"/>
      <c r="C146" s="28" t="s">
        <v>19</v>
      </c>
      <c r="D146" s="30">
        <v>0</v>
      </c>
      <c r="E146" s="24" t="s">
        <v>19</v>
      </c>
      <c r="F146" s="24">
        <v>0</v>
      </c>
      <c r="G146" s="24" t="s">
        <v>19</v>
      </c>
      <c r="H146" s="24">
        <v>0</v>
      </c>
      <c r="I146" s="25"/>
      <c r="J146" s="40"/>
      <c r="K146" s="48"/>
    </row>
    <row r="147" spans="1:11" s="33" customFormat="1" ht="16.5" customHeight="1">
      <c r="A147" s="55"/>
      <c r="B147" s="42"/>
      <c r="C147" s="28" t="s">
        <v>20</v>
      </c>
      <c r="D147" s="30">
        <f>17097.1-15717.43</f>
        <v>1379.6699999999983</v>
      </c>
      <c r="E147" s="24" t="s">
        <v>20</v>
      </c>
      <c r="F147" s="24">
        <v>0</v>
      </c>
      <c r="G147" s="24" t="s">
        <v>20</v>
      </c>
      <c r="H147" s="24">
        <v>0</v>
      </c>
      <c r="I147" s="25"/>
      <c r="J147" s="40"/>
      <c r="K147" s="48"/>
    </row>
    <row r="148" spans="1:11" s="33" customFormat="1" ht="12.75" customHeight="1">
      <c r="A148" s="55"/>
      <c r="B148" s="42"/>
      <c r="C148" s="28" t="s">
        <v>21</v>
      </c>
      <c r="D148" s="30">
        <v>0</v>
      </c>
      <c r="E148" s="24" t="s">
        <v>21</v>
      </c>
      <c r="F148" s="24">
        <v>0</v>
      </c>
      <c r="G148" s="24" t="s">
        <v>21</v>
      </c>
      <c r="H148" s="24">
        <v>0</v>
      </c>
      <c r="I148" s="25"/>
      <c r="J148" s="40"/>
      <c r="K148" s="48"/>
    </row>
    <row r="149" spans="1:11" s="33" customFormat="1" ht="18.75" customHeight="1">
      <c r="A149" s="55" t="s">
        <v>134</v>
      </c>
      <c r="B149" s="42" t="s">
        <v>39</v>
      </c>
      <c r="C149" s="22" t="s">
        <v>14</v>
      </c>
      <c r="D149" s="30">
        <f>D151+D152+D153+D154</f>
        <v>913.05</v>
      </c>
      <c r="E149" s="23" t="s">
        <v>14</v>
      </c>
      <c r="F149" s="24">
        <f>F151+F152+F153+F154</f>
        <v>0</v>
      </c>
      <c r="G149" s="23" t="s">
        <v>14</v>
      </c>
      <c r="H149" s="24">
        <f>H151+H152+H153+H154</f>
        <v>0</v>
      </c>
      <c r="I149" s="25" t="s">
        <v>25</v>
      </c>
      <c r="J149" s="40"/>
      <c r="K149" s="48"/>
    </row>
    <row r="150" spans="1:11" s="33" customFormat="1" ht="15" customHeight="1">
      <c r="A150" s="55"/>
      <c r="B150" s="42"/>
      <c r="C150" s="26" t="s">
        <v>17</v>
      </c>
      <c r="D150" s="30"/>
      <c r="E150" s="27" t="s">
        <v>17</v>
      </c>
      <c r="F150" s="24"/>
      <c r="G150" s="27" t="s">
        <v>17</v>
      </c>
      <c r="H150" s="29"/>
      <c r="I150" s="25"/>
      <c r="J150" s="40"/>
      <c r="K150" s="48"/>
    </row>
    <row r="151" spans="1:11" s="33" customFormat="1" ht="13.5" customHeight="1">
      <c r="A151" s="55"/>
      <c r="B151" s="42"/>
      <c r="C151" s="28" t="s">
        <v>18</v>
      </c>
      <c r="D151" s="30">
        <v>0</v>
      </c>
      <c r="E151" s="24" t="s">
        <v>18</v>
      </c>
      <c r="F151" s="24">
        <v>0</v>
      </c>
      <c r="G151" s="24" t="s">
        <v>18</v>
      </c>
      <c r="H151" s="24">
        <v>0</v>
      </c>
      <c r="I151" s="25"/>
      <c r="J151" s="40"/>
      <c r="K151" s="48"/>
    </row>
    <row r="152" spans="1:11" s="33" customFormat="1" ht="12.75">
      <c r="A152" s="55"/>
      <c r="B152" s="42"/>
      <c r="C152" s="28" t="s">
        <v>19</v>
      </c>
      <c r="D152" s="30">
        <v>0</v>
      </c>
      <c r="E152" s="24" t="s">
        <v>19</v>
      </c>
      <c r="F152" s="24">
        <v>0</v>
      </c>
      <c r="G152" s="24" t="s">
        <v>19</v>
      </c>
      <c r="H152" s="24">
        <v>0</v>
      </c>
      <c r="I152" s="25"/>
      <c r="J152" s="40"/>
      <c r="K152" s="48"/>
    </row>
    <row r="153" spans="1:11" s="33" customFormat="1" ht="18" customHeight="1">
      <c r="A153" s="55"/>
      <c r="B153" s="42"/>
      <c r="C153" s="28" t="s">
        <v>20</v>
      </c>
      <c r="D153" s="30">
        <v>913.05</v>
      </c>
      <c r="E153" s="24" t="s">
        <v>20</v>
      </c>
      <c r="F153" s="24">
        <v>0</v>
      </c>
      <c r="G153" s="24" t="s">
        <v>20</v>
      </c>
      <c r="H153" s="29">
        <v>0</v>
      </c>
      <c r="I153" s="25"/>
      <c r="J153" s="40"/>
      <c r="K153" s="48"/>
    </row>
    <row r="154" spans="1:11" s="33" customFormat="1" ht="12.75">
      <c r="A154" s="55"/>
      <c r="B154" s="42"/>
      <c r="C154" s="28" t="s">
        <v>21</v>
      </c>
      <c r="D154" s="30">
        <v>0</v>
      </c>
      <c r="E154" s="24" t="s">
        <v>21</v>
      </c>
      <c r="F154" s="24">
        <v>0</v>
      </c>
      <c r="G154" s="24" t="s">
        <v>21</v>
      </c>
      <c r="H154" s="24">
        <v>0</v>
      </c>
      <c r="I154" s="25"/>
      <c r="J154" s="40"/>
      <c r="K154" s="48"/>
    </row>
    <row r="155" spans="1:11" s="33" customFormat="1" ht="12.75">
      <c r="A155" s="55" t="s">
        <v>135</v>
      </c>
      <c r="B155" s="42" t="s">
        <v>85</v>
      </c>
      <c r="C155" s="22" t="s">
        <v>14</v>
      </c>
      <c r="D155" s="30">
        <f>D157+D158+D159+D160</f>
        <v>600</v>
      </c>
      <c r="E155" s="23" t="s">
        <v>14</v>
      </c>
      <c r="F155" s="24">
        <f>F157+F158+F159+F160</f>
        <v>10424.43</v>
      </c>
      <c r="G155" s="23" t="s">
        <v>14</v>
      </c>
      <c r="H155" s="24">
        <f>H157+H158+H159+H160</f>
        <v>33966.19</v>
      </c>
      <c r="I155" s="25" t="s">
        <v>15</v>
      </c>
      <c r="J155" s="40"/>
      <c r="K155" s="48"/>
    </row>
    <row r="156" spans="1:11" s="33" customFormat="1" ht="13.5" customHeight="1">
      <c r="A156" s="55"/>
      <c r="B156" s="42"/>
      <c r="C156" s="26" t="s">
        <v>17</v>
      </c>
      <c r="D156" s="30"/>
      <c r="E156" s="27" t="s">
        <v>17</v>
      </c>
      <c r="F156" s="24"/>
      <c r="G156" s="27" t="s">
        <v>17</v>
      </c>
      <c r="H156" s="29"/>
      <c r="I156" s="25"/>
      <c r="J156" s="40"/>
      <c r="K156" s="48"/>
    </row>
    <row r="157" spans="1:11" s="33" customFormat="1" ht="12.75">
      <c r="A157" s="55"/>
      <c r="B157" s="42"/>
      <c r="C157" s="28" t="s">
        <v>18</v>
      </c>
      <c r="D157" s="30">
        <v>0</v>
      </c>
      <c r="E157" s="24" t="s">
        <v>18</v>
      </c>
      <c r="F157" s="24">
        <v>0</v>
      </c>
      <c r="G157" s="24" t="s">
        <v>18</v>
      </c>
      <c r="H157" s="24">
        <v>0</v>
      </c>
      <c r="I157" s="25"/>
      <c r="J157" s="40"/>
      <c r="K157" s="48"/>
    </row>
    <row r="158" spans="1:11" s="33" customFormat="1" ht="14.25" customHeight="1">
      <c r="A158" s="55"/>
      <c r="B158" s="42"/>
      <c r="C158" s="28" t="s">
        <v>19</v>
      </c>
      <c r="D158" s="30">
        <v>0</v>
      </c>
      <c r="E158" s="24" t="s">
        <v>19</v>
      </c>
      <c r="F158" s="24">
        <v>0</v>
      </c>
      <c r="G158" s="24" t="s">
        <v>19</v>
      </c>
      <c r="H158" s="24">
        <v>0</v>
      </c>
      <c r="I158" s="25"/>
      <c r="J158" s="40"/>
      <c r="K158" s="48"/>
    </row>
    <row r="159" spans="1:11" s="33" customFormat="1" ht="16.5" customHeight="1">
      <c r="A159" s="55"/>
      <c r="B159" s="42"/>
      <c r="C159" s="28" t="s">
        <v>20</v>
      </c>
      <c r="D159" s="30">
        <v>600</v>
      </c>
      <c r="E159" s="24" t="s">
        <v>20</v>
      </c>
      <c r="F159" s="24">
        <v>10424.43</v>
      </c>
      <c r="G159" s="24" t="s">
        <v>20</v>
      </c>
      <c r="H159" s="24">
        <v>33966.19</v>
      </c>
      <c r="I159" s="25"/>
      <c r="J159" s="40"/>
      <c r="K159" s="48"/>
    </row>
    <row r="160" spans="1:11" s="33" customFormat="1" ht="12.75">
      <c r="A160" s="55"/>
      <c r="B160" s="42"/>
      <c r="C160" s="28" t="s">
        <v>21</v>
      </c>
      <c r="D160" s="30">
        <v>0</v>
      </c>
      <c r="E160" s="24" t="s">
        <v>21</v>
      </c>
      <c r="F160" s="24">
        <v>0</v>
      </c>
      <c r="G160" s="24" t="s">
        <v>21</v>
      </c>
      <c r="H160" s="24">
        <v>0</v>
      </c>
      <c r="I160" s="25"/>
      <c r="J160" s="40"/>
      <c r="K160" s="48"/>
    </row>
    <row r="161" spans="1:11" s="33" customFormat="1" ht="12.75">
      <c r="A161" s="55" t="s">
        <v>136</v>
      </c>
      <c r="B161" s="42" t="s">
        <v>40</v>
      </c>
      <c r="C161" s="22" t="s">
        <v>14</v>
      </c>
      <c r="D161" s="30">
        <f>D163+D164+D165+D166</f>
        <v>500</v>
      </c>
      <c r="E161" s="23" t="s">
        <v>14</v>
      </c>
      <c r="F161" s="24">
        <f>F163+F164+F165+F166</f>
        <v>4000</v>
      </c>
      <c r="G161" s="23" t="s">
        <v>14</v>
      </c>
      <c r="H161" s="24">
        <f>H163+H164+H165+H166</f>
        <v>21480</v>
      </c>
      <c r="I161" s="25" t="s">
        <v>15</v>
      </c>
      <c r="J161" s="40"/>
      <c r="K161" s="48"/>
    </row>
    <row r="162" spans="1:11" s="33" customFormat="1" ht="16.5" customHeight="1">
      <c r="A162" s="55"/>
      <c r="B162" s="42"/>
      <c r="C162" s="26" t="s">
        <v>17</v>
      </c>
      <c r="D162" s="30"/>
      <c r="E162" s="27" t="s">
        <v>17</v>
      </c>
      <c r="F162" s="24"/>
      <c r="G162" s="27" t="s">
        <v>17</v>
      </c>
      <c r="H162" s="29"/>
      <c r="I162" s="25"/>
      <c r="J162" s="40"/>
      <c r="K162" s="48"/>
    </row>
    <row r="163" spans="1:11" s="33" customFormat="1" ht="12.75">
      <c r="A163" s="55"/>
      <c r="B163" s="42"/>
      <c r="C163" s="28" t="s">
        <v>18</v>
      </c>
      <c r="D163" s="30">
        <v>0</v>
      </c>
      <c r="E163" s="24" t="s">
        <v>18</v>
      </c>
      <c r="F163" s="24">
        <v>0</v>
      </c>
      <c r="G163" s="24" t="s">
        <v>18</v>
      </c>
      <c r="H163" s="24">
        <v>0</v>
      </c>
      <c r="I163" s="25"/>
      <c r="J163" s="40"/>
      <c r="K163" s="48"/>
    </row>
    <row r="164" spans="1:11" s="33" customFormat="1" ht="12.75">
      <c r="A164" s="55"/>
      <c r="B164" s="42"/>
      <c r="C164" s="28" t="s">
        <v>19</v>
      </c>
      <c r="D164" s="30">
        <v>0</v>
      </c>
      <c r="E164" s="24" t="s">
        <v>19</v>
      </c>
      <c r="F164" s="24">
        <v>0</v>
      </c>
      <c r="G164" s="24" t="s">
        <v>19</v>
      </c>
      <c r="H164" s="24">
        <v>0</v>
      </c>
      <c r="I164" s="25"/>
      <c r="J164" s="40"/>
      <c r="K164" s="48"/>
    </row>
    <row r="165" spans="1:11" s="33" customFormat="1" ht="12.75">
      <c r="A165" s="55"/>
      <c r="B165" s="42"/>
      <c r="C165" s="28" t="s">
        <v>20</v>
      </c>
      <c r="D165" s="30">
        <v>500</v>
      </c>
      <c r="E165" s="24" t="s">
        <v>20</v>
      </c>
      <c r="F165" s="24">
        <v>4000</v>
      </c>
      <c r="G165" s="24" t="s">
        <v>20</v>
      </c>
      <c r="H165" s="24">
        <v>21480</v>
      </c>
      <c r="I165" s="25"/>
      <c r="J165" s="40"/>
      <c r="K165" s="48"/>
    </row>
    <row r="166" spans="1:11" s="33" customFormat="1" ht="12.75">
      <c r="A166" s="55"/>
      <c r="B166" s="42"/>
      <c r="C166" s="28" t="s">
        <v>21</v>
      </c>
      <c r="D166" s="30">
        <v>0</v>
      </c>
      <c r="E166" s="24" t="s">
        <v>21</v>
      </c>
      <c r="F166" s="24">
        <v>0</v>
      </c>
      <c r="G166" s="24" t="s">
        <v>21</v>
      </c>
      <c r="H166" s="24">
        <v>0</v>
      </c>
      <c r="I166" s="25"/>
      <c r="J166" s="40"/>
      <c r="K166" s="48"/>
    </row>
    <row r="167" spans="1:11" s="33" customFormat="1" ht="12.75">
      <c r="A167" s="55" t="s">
        <v>137</v>
      </c>
      <c r="B167" s="42" t="s">
        <v>41</v>
      </c>
      <c r="C167" s="22" t="s">
        <v>14</v>
      </c>
      <c r="D167" s="30">
        <f>D169+D170+D171+D172</f>
        <v>0</v>
      </c>
      <c r="E167" s="23" t="s">
        <v>14</v>
      </c>
      <c r="F167" s="24">
        <f>F169+F170+F171+F172</f>
        <v>0</v>
      </c>
      <c r="G167" s="23" t="s">
        <v>14</v>
      </c>
      <c r="H167" s="24">
        <f>H169+H170+H171+H172</f>
        <v>700</v>
      </c>
      <c r="I167" s="28">
        <v>2026</v>
      </c>
      <c r="J167" s="40"/>
      <c r="K167" s="48"/>
    </row>
    <row r="168" spans="1:11" s="33" customFormat="1" ht="15.75" customHeight="1">
      <c r="A168" s="55"/>
      <c r="B168" s="42"/>
      <c r="C168" s="26" t="s">
        <v>17</v>
      </c>
      <c r="D168" s="30"/>
      <c r="E168" s="27" t="s">
        <v>17</v>
      </c>
      <c r="F168" s="24"/>
      <c r="G168" s="27" t="s">
        <v>17</v>
      </c>
      <c r="H168" s="29"/>
      <c r="I168" s="28"/>
      <c r="J168" s="40"/>
      <c r="K168" s="48"/>
    </row>
    <row r="169" spans="1:11" s="33" customFormat="1" ht="12.75">
      <c r="A169" s="55"/>
      <c r="B169" s="42"/>
      <c r="C169" s="28" t="s">
        <v>18</v>
      </c>
      <c r="D169" s="30">
        <v>0</v>
      </c>
      <c r="E169" s="24" t="s">
        <v>18</v>
      </c>
      <c r="F169" s="24">
        <v>0</v>
      </c>
      <c r="G169" s="24" t="s">
        <v>18</v>
      </c>
      <c r="H169" s="24">
        <v>0</v>
      </c>
      <c r="I169" s="28"/>
      <c r="J169" s="40"/>
      <c r="K169" s="48"/>
    </row>
    <row r="170" spans="1:11" s="33" customFormat="1" ht="12.75">
      <c r="A170" s="55"/>
      <c r="B170" s="42"/>
      <c r="C170" s="28" t="s">
        <v>19</v>
      </c>
      <c r="D170" s="30">
        <v>0</v>
      </c>
      <c r="E170" s="24" t="s">
        <v>19</v>
      </c>
      <c r="F170" s="24">
        <v>0</v>
      </c>
      <c r="G170" s="24" t="s">
        <v>19</v>
      </c>
      <c r="H170" s="24">
        <v>0</v>
      </c>
      <c r="I170" s="28"/>
      <c r="J170" s="40"/>
      <c r="K170" s="48"/>
    </row>
    <row r="171" spans="1:11" s="33" customFormat="1" ht="12.75">
      <c r="A171" s="55"/>
      <c r="B171" s="42"/>
      <c r="C171" s="28" t="s">
        <v>20</v>
      </c>
      <c r="D171" s="30">
        <v>0</v>
      </c>
      <c r="E171" s="24" t="s">
        <v>20</v>
      </c>
      <c r="F171" s="24">
        <v>0</v>
      </c>
      <c r="G171" s="24" t="s">
        <v>20</v>
      </c>
      <c r="H171" s="24">
        <v>700</v>
      </c>
      <c r="I171" s="28"/>
      <c r="J171" s="40"/>
      <c r="K171" s="48"/>
    </row>
    <row r="172" spans="1:11" s="33" customFormat="1" ht="12" customHeight="1">
      <c r="A172" s="55"/>
      <c r="B172" s="42"/>
      <c r="C172" s="28" t="s">
        <v>21</v>
      </c>
      <c r="D172" s="30">
        <v>0</v>
      </c>
      <c r="E172" s="24" t="s">
        <v>21</v>
      </c>
      <c r="F172" s="24">
        <v>0</v>
      </c>
      <c r="G172" s="24" t="s">
        <v>21</v>
      </c>
      <c r="H172" s="24">
        <v>0</v>
      </c>
      <c r="I172" s="28"/>
      <c r="J172" s="40"/>
      <c r="K172" s="48"/>
    </row>
    <row r="173" spans="1:11" s="33" customFormat="1" ht="17.25" customHeight="1">
      <c r="A173" s="55" t="s">
        <v>138</v>
      </c>
      <c r="B173" s="43" t="s">
        <v>42</v>
      </c>
      <c r="C173" s="22" t="s">
        <v>14</v>
      </c>
      <c r="D173" s="30">
        <f>D175+D176+D177+D178</f>
        <v>0</v>
      </c>
      <c r="E173" s="23" t="s">
        <v>14</v>
      </c>
      <c r="F173" s="24">
        <f>F175+F176+F177+F178</f>
        <v>500</v>
      </c>
      <c r="G173" s="23" t="s">
        <v>14</v>
      </c>
      <c r="H173" s="24">
        <f>H175+H176+H177+H178</f>
        <v>700</v>
      </c>
      <c r="I173" s="28">
        <v>2026</v>
      </c>
      <c r="J173" s="40"/>
      <c r="K173" s="48"/>
    </row>
    <row r="174" spans="1:11" s="33" customFormat="1" ht="15" customHeight="1">
      <c r="A174" s="55"/>
      <c r="B174" s="44"/>
      <c r="C174" s="26" t="s">
        <v>17</v>
      </c>
      <c r="D174" s="30"/>
      <c r="E174" s="27" t="s">
        <v>17</v>
      </c>
      <c r="F174" s="24"/>
      <c r="G174" s="27" t="s">
        <v>17</v>
      </c>
      <c r="H174" s="29"/>
      <c r="I174" s="25"/>
      <c r="J174" s="40"/>
      <c r="K174" s="48"/>
    </row>
    <row r="175" spans="1:11" s="33" customFormat="1" ht="12.75">
      <c r="A175" s="55"/>
      <c r="B175" s="44"/>
      <c r="C175" s="28" t="s">
        <v>18</v>
      </c>
      <c r="D175" s="30">
        <v>0</v>
      </c>
      <c r="E175" s="24" t="s">
        <v>18</v>
      </c>
      <c r="F175" s="24">
        <v>0</v>
      </c>
      <c r="G175" s="24" t="s">
        <v>18</v>
      </c>
      <c r="H175" s="24">
        <v>0</v>
      </c>
      <c r="I175" s="25"/>
      <c r="J175" s="40"/>
      <c r="K175" s="48"/>
    </row>
    <row r="176" spans="1:11" s="33" customFormat="1" ht="12.75">
      <c r="A176" s="55"/>
      <c r="B176" s="44"/>
      <c r="C176" s="28" t="s">
        <v>19</v>
      </c>
      <c r="D176" s="30">
        <v>0</v>
      </c>
      <c r="E176" s="24" t="s">
        <v>19</v>
      </c>
      <c r="F176" s="24">
        <v>0</v>
      </c>
      <c r="G176" s="24" t="s">
        <v>19</v>
      </c>
      <c r="H176" s="24">
        <v>0</v>
      </c>
      <c r="I176" s="25"/>
      <c r="J176" s="40"/>
      <c r="K176" s="48"/>
    </row>
    <row r="177" spans="1:11" s="33" customFormat="1" ht="13.5" customHeight="1">
      <c r="A177" s="55"/>
      <c r="B177" s="44"/>
      <c r="C177" s="28" t="s">
        <v>20</v>
      </c>
      <c r="D177" s="30">
        <v>0</v>
      </c>
      <c r="E177" s="24" t="s">
        <v>20</v>
      </c>
      <c r="F177" s="24">
        <v>500</v>
      </c>
      <c r="G177" s="24" t="s">
        <v>20</v>
      </c>
      <c r="H177" s="24">
        <v>700</v>
      </c>
      <c r="I177" s="25"/>
      <c r="J177" s="40"/>
      <c r="K177" s="48"/>
    </row>
    <row r="178" spans="1:11" s="33" customFormat="1" ht="12.75" customHeight="1">
      <c r="A178" s="55"/>
      <c r="B178" s="45"/>
      <c r="C178" s="28" t="s">
        <v>21</v>
      </c>
      <c r="D178" s="30">
        <v>0</v>
      </c>
      <c r="E178" s="24" t="s">
        <v>21</v>
      </c>
      <c r="F178" s="24">
        <v>0</v>
      </c>
      <c r="G178" s="24" t="s">
        <v>21</v>
      </c>
      <c r="H178" s="24">
        <v>0</v>
      </c>
      <c r="I178" s="25"/>
      <c r="J178" s="41"/>
      <c r="K178" s="48"/>
    </row>
    <row r="179" spans="1:11" s="33" customFormat="1" ht="15.75" customHeight="1">
      <c r="A179" s="42">
        <v>6</v>
      </c>
      <c r="B179" s="46" t="s">
        <v>93</v>
      </c>
      <c r="C179" s="22" t="s">
        <v>14</v>
      </c>
      <c r="D179" s="30">
        <f>D181+D182+D183+D184</f>
        <v>69045.600000000006</v>
      </c>
      <c r="E179" s="23" t="s">
        <v>14</v>
      </c>
      <c r="F179" s="24">
        <f>F183</f>
        <v>13833</v>
      </c>
      <c r="G179" s="23" t="s">
        <v>14</v>
      </c>
      <c r="H179" s="24">
        <f>H183</f>
        <v>15500</v>
      </c>
      <c r="I179" s="25" t="s">
        <v>15</v>
      </c>
      <c r="J179" s="48" t="s">
        <v>176</v>
      </c>
      <c r="K179" s="48"/>
    </row>
    <row r="180" spans="1:11" s="33" customFormat="1" ht="15.75" customHeight="1">
      <c r="A180" s="42"/>
      <c r="B180" s="53"/>
      <c r="C180" s="26" t="s">
        <v>17</v>
      </c>
      <c r="D180" s="30"/>
      <c r="E180" s="27" t="s">
        <v>17</v>
      </c>
      <c r="F180" s="24"/>
      <c r="G180" s="27" t="s">
        <v>17</v>
      </c>
      <c r="H180" s="29"/>
      <c r="I180" s="25"/>
      <c r="J180" s="48"/>
      <c r="K180" s="48"/>
    </row>
    <row r="181" spans="1:11" s="33" customFormat="1" ht="12.75">
      <c r="A181" s="42"/>
      <c r="B181" s="53"/>
      <c r="C181" s="28" t="s">
        <v>18</v>
      </c>
      <c r="D181" s="30">
        <v>0</v>
      </c>
      <c r="E181" s="24" t="s">
        <v>18</v>
      </c>
      <c r="F181" s="24">
        <v>0</v>
      </c>
      <c r="G181" s="24" t="s">
        <v>18</v>
      </c>
      <c r="H181" s="24">
        <v>0</v>
      </c>
      <c r="I181" s="25"/>
      <c r="J181" s="48"/>
      <c r="K181" s="48"/>
    </row>
    <row r="182" spans="1:11" s="33" customFormat="1" ht="12.75">
      <c r="A182" s="42"/>
      <c r="B182" s="53"/>
      <c r="C182" s="28" t="s">
        <v>19</v>
      </c>
      <c r="D182" s="30">
        <v>0</v>
      </c>
      <c r="E182" s="24" t="s">
        <v>19</v>
      </c>
      <c r="F182" s="24">
        <v>0</v>
      </c>
      <c r="G182" s="24" t="s">
        <v>19</v>
      </c>
      <c r="H182" s="24">
        <v>0</v>
      </c>
      <c r="I182" s="25"/>
      <c r="J182" s="48"/>
      <c r="K182" s="48"/>
    </row>
    <row r="183" spans="1:11" s="33" customFormat="1" ht="12.75">
      <c r="A183" s="42"/>
      <c r="B183" s="53"/>
      <c r="C183" s="28" t="s">
        <v>20</v>
      </c>
      <c r="D183" s="30">
        <v>69045.600000000006</v>
      </c>
      <c r="E183" s="24" t="s">
        <v>20</v>
      </c>
      <c r="F183" s="30">
        <v>13833</v>
      </c>
      <c r="G183" s="28" t="s">
        <v>20</v>
      </c>
      <c r="H183" s="30">
        <v>15500</v>
      </c>
      <c r="I183" s="25"/>
      <c r="J183" s="48"/>
      <c r="K183" s="48"/>
    </row>
    <row r="184" spans="1:11" s="33" customFormat="1" ht="12.75">
      <c r="A184" s="42"/>
      <c r="B184" s="53"/>
      <c r="C184" s="28" t="s">
        <v>21</v>
      </c>
      <c r="D184" s="30">
        <v>0</v>
      </c>
      <c r="E184" s="24" t="s">
        <v>21</v>
      </c>
      <c r="F184" s="24">
        <v>0</v>
      </c>
      <c r="G184" s="24" t="s">
        <v>21</v>
      </c>
      <c r="H184" s="24">
        <v>0</v>
      </c>
      <c r="I184" s="25"/>
      <c r="J184" s="48"/>
      <c r="K184" s="48"/>
    </row>
    <row r="185" spans="1:11" s="33" customFormat="1" ht="20.25" customHeight="1">
      <c r="A185" s="42">
        <v>7</v>
      </c>
      <c r="B185" s="46" t="s">
        <v>94</v>
      </c>
      <c r="C185" s="22" t="s">
        <v>14</v>
      </c>
      <c r="D185" s="30">
        <f>D189</f>
        <v>1200</v>
      </c>
      <c r="E185" s="23" t="s">
        <v>14</v>
      </c>
      <c r="F185" s="24">
        <f>F187+F188+F189+F190</f>
        <v>0</v>
      </c>
      <c r="G185" s="23" t="s">
        <v>14</v>
      </c>
      <c r="H185" s="24">
        <f>H187+H188+H189+H190</f>
        <v>0</v>
      </c>
      <c r="I185" s="25" t="s">
        <v>15</v>
      </c>
      <c r="J185" s="42" t="s">
        <v>172</v>
      </c>
      <c r="K185" s="48"/>
    </row>
    <row r="186" spans="1:11" s="33" customFormat="1" ht="19.5" customHeight="1">
      <c r="A186" s="42"/>
      <c r="B186" s="46"/>
      <c r="C186" s="26" t="s">
        <v>17</v>
      </c>
      <c r="D186" s="30"/>
      <c r="E186" s="27" t="s">
        <v>17</v>
      </c>
      <c r="F186" s="24"/>
      <c r="G186" s="27" t="s">
        <v>17</v>
      </c>
      <c r="H186" s="29"/>
      <c r="I186" s="25"/>
      <c r="J186" s="42"/>
      <c r="K186" s="48"/>
    </row>
    <row r="187" spans="1:11" s="33" customFormat="1" ht="15.75" customHeight="1">
      <c r="A187" s="42"/>
      <c r="B187" s="46"/>
      <c r="C187" s="28" t="s">
        <v>18</v>
      </c>
      <c r="D187" s="30">
        <v>0</v>
      </c>
      <c r="E187" s="24" t="s">
        <v>18</v>
      </c>
      <c r="F187" s="24">
        <v>0</v>
      </c>
      <c r="G187" s="24" t="s">
        <v>18</v>
      </c>
      <c r="H187" s="24">
        <v>0</v>
      </c>
      <c r="I187" s="25"/>
      <c r="J187" s="42"/>
      <c r="K187" s="48"/>
    </row>
    <row r="188" spans="1:11" s="33" customFormat="1" ht="15.75" customHeight="1">
      <c r="A188" s="42"/>
      <c r="B188" s="46"/>
      <c r="C188" s="28" t="s">
        <v>19</v>
      </c>
      <c r="D188" s="30">
        <v>0</v>
      </c>
      <c r="E188" s="24" t="s">
        <v>19</v>
      </c>
      <c r="F188" s="24">
        <v>0</v>
      </c>
      <c r="G188" s="24" t="s">
        <v>19</v>
      </c>
      <c r="H188" s="24">
        <v>0</v>
      </c>
      <c r="I188" s="25"/>
      <c r="J188" s="42"/>
      <c r="K188" s="48"/>
    </row>
    <row r="189" spans="1:11" s="33" customFormat="1" ht="15.75" customHeight="1">
      <c r="A189" s="42"/>
      <c r="B189" s="46"/>
      <c r="C189" s="28" t="s">
        <v>20</v>
      </c>
      <c r="D189" s="30">
        <v>1200</v>
      </c>
      <c r="E189" s="24" t="s">
        <v>20</v>
      </c>
      <c r="F189" s="24">
        <v>0</v>
      </c>
      <c r="G189" s="24" t="s">
        <v>20</v>
      </c>
      <c r="H189" s="24">
        <v>0</v>
      </c>
      <c r="I189" s="25"/>
      <c r="J189" s="42"/>
      <c r="K189" s="48"/>
    </row>
    <row r="190" spans="1:11" s="33" customFormat="1" ht="33.75" customHeight="1">
      <c r="A190" s="42"/>
      <c r="B190" s="46"/>
      <c r="C190" s="28" t="s">
        <v>21</v>
      </c>
      <c r="D190" s="30">
        <v>0</v>
      </c>
      <c r="E190" s="24" t="s">
        <v>21</v>
      </c>
      <c r="F190" s="24">
        <v>0</v>
      </c>
      <c r="G190" s="24" t="s">
        <v>21</v>
      </c>
      <c r="H190" s="24">
        <v>0</v>
      </c>
      <c r="I190" s="25"/>
      <c r="J190" s="42"/>
      <c r="K190" s="48"/>
    </row>
    <row r="191" spans="1:11" s="33" customFormat="1" ht="19.5" customHeight="1">
      <c r="A191" s="42">
        <v>8</v>
      </c>
      <c r="B191" s="46" t="s">
        <v>95</v>
      </c>
      <c r="C191" s="22" t="s">
        <v>14</v>
      </c>
      <c r="D191" s="30">
        <f>D193+D194+D195+D196</f>
        <v>6492.54</v>
      </c>
      <c r="E191" s="23" t="s">
        <v>14</v>
      </c>
      <c r="F191" s="24">
        <f>F193+F194+F195+F196</f>
        <v>0</v>
      </c>
      <c r="G191" s="23" t="s">
        <v>14</v>
      </c>
      <c r="H191" s="24">
        <f>H193+H194+H195+H196</f>
        <v>0</v>
      </c>
      <c r="I191" s="28">
        <v>2024</v>
      </c>
      <c r="J191" s="39" t="s">
        <v>86</v>
      </c>
      <c r="K191" s="48"/>
    </row>
    <row r="192" spans="1:11" s="33" customFormat="1" ht="18" customHeight="1">
      <c r="A192" s="42"/>
      <c r="B192" s="53"/>
      <c r="C192" s="26" t="s">
        <v>17</v>
      </c>
      <c r="D192" s="30"/>
      <c r="E192" s="27" t="s">
        <v>17</v>
      </c>
      <c r="F192" s="24"/>
      <c r="G192" s="27" t="s">
        <v>17</v>
      </c>
      <c r="H192" s="29"/>
      <c r="I192" s="25"/>
      <c r="J192" s="40"/>
      <c r="K192" s="48"/>
    </row>
    <row r="193" spans="1:13" s="33" customFormat="1" ht="12.75">
      <c r="A193" s="42"/>
      <c r="B193" s="53"/>
      <c r="C193" s="28" t="s">
        <v>18</v>
      </c>
      <c r="D193" s="30">
        <f>D199+D205+D211+D217</f>
        <v>0</v>
      </c>
      <c r="E193" s="24" t="s">
        <v>18</v>
      </c>
      <c r="F193" s="24">
        <v>0</v>
      </c>
      <c r="G193" s="24" t="s">
        <v>18</v>
      </c>
      <c r="H193" s="24">
        <v>0</v>
      </c>
      <c r="I193" s="25"/>
      <c r="J193" s="40"/>
      <c r="K193" s="48"/>
    </row>
    <row r="194" spans="1:13" s="33" customFormat="1" ht="12.75">
      <c r="A194" s="42"/>
      <c r="B194" s="53"/>
      <c r="C194" s="28" t="s">
        <v>19</v>
      </c>
      <c r="D194" s="30">
        <f>D200+D206+D212+D218</f>
        <v>5979.54</v>
      </c>
      <c r="E194" s="24" t="s">
        <v>19</v>
      </c>
      <c r="F194" s="24">
        <v>0</v>
      </c>
      <c r="G194" s="24" t="s">
        <v>19</v>
      </c>
      <c r="H194" s="24">
        <v>0</v>
      </c>
      <c r="I194" s="25"/>
      <c r="J194" s="40"/>
      <c r="K194" s="48"/>
    </row>
    <row r="195" spans="1:13" s="33" customFormat="1" ht="12.75">
      <c r="A195" s="42"/>
      <c r="B195" s="53"/>
      <c r="C195" s="28" t="s">
        <v>20</v>
      </c>
      <c r="D195" s="30">
        <f>D201+D207+D213+D219</f>
        <v>33.47</v>
      </c>
      <c r="E195" s="24" t="s">
        <v>20</v>
      </c>
      <c r="F195" s="24">
        <v>0</v>
      </c>
      <c r="G195" s="24" t="s">
        <v>20</v>
      </c>
      <c r="H195" s="24">
        <v>0</v>
      </c>
      <c r="I195" s="25"/>
      <c r="J195" s="40"/>
      <c r="K195" s="48"/>
    </row>
    <row r="196" spans="1:13" s="33" customFormat="1" ht="15.75" customHeight="1">
      <c r="A196" s="42"/>
      <c r="B196" s="53"/>
      <c r="C196" s="28" t="s">
        <v>21</v>
      </c>
      <c r="D196" s="30">
        <f>D202+D208+D214+D220</f>
        <v>479.53</v>
      </c>
      <c r="E196" s="24" t="s">
        <v>21</v>
      </c>
      <c r="F196" s="24">
        <v>0</v>
      </c>
      <c r="G196" s="24" t="s">
        <v>21</v>
      </c>
      <c r="H196" s="24">
        <v>0</v>
      </c>
      <c r="I196" s="25"/>
      <c r="J196" s="40"/>
      <c r="K196" s="48"/>
    </row>
    <row r="197" spans="1:13" s="33" customFormat="1" ht="18.75" customHeight="1">
      <c r="A197" s="55" t="s">
        <v>139</v>
      </c>
      <c r="B197" s="42" t="s">
        <v>43</v>
      </c>
      <c r="C197" s="22" t="s">
        <v>14</v>
      </c>
      <c r="D197" s="30">
        <f>D199+D200+D201+D202</f>
        <v>1889.63</v>
      </c>
      <c r="E197" s="23" t="s">
        <v>14</v>
      </c>
      <c r="F197" s="24">
        <f>F199+F200+F201+F202</f>
        <v>0</v>
      </c>
      <c r="G197" s="23" t="s">
        <v>14</v>
      </c>
      <c r="H197" s="24">
        <f>H199+H200+H201+H202</f>
        <v>0</v>
      </c>
      <c r="I197" s="28">
        <v>2024</v>
      </c>
      <c r="J197" s="40"/>
      <c r="K197" s="48"/>
      <c r="M197" s="34"/>
    </row>
    <row r="198" spans="1:13" s="33" customFormat="1" ht="14.25" customHeight="1">
      <c r="A198" s="55"/>
      <c r="B198" s="42"/>
      <c r="C198" s="26" t="s">
        <v>17</v>
      </c>
      <c r="D198" s="30"/>
      <c r="E198" s="27" t="s">
        <v>17</v>
      </c>
      <c r="F198" s="24"/>
      <c r="G198" s="27" t="s">
        <v>17</v>
      </c>
      <c r="H198" s="29"/>
      <c r="I198" s="25"/>
      <c r="J198" s="40"/>
      <c r="K198" s="48"/>
    </row>
    <row r="199" spans="1:13" s="33" customFormat="1" ht="14.25" customHeight="1">
      <c r="A199" s="55"/>
      <c r="B199" s="42"/>
      <c r="C199" s="28" t="s">
        <v>18</v>
      </c>
      <c r="D199" s="30">
        <v>0</v>
      </c>
      <c r="E199" s="24" t="s">
        <v>18</v>
      </c>
      <c r="F199" s="24">
        <v>0</v>
      </c>
      <c r="G199" s="24" t="s">
        <v>18</v>
      </c>
      <c r="H199" s="24">
        <v>0</v>
      </c>
      <c r="I199" s="25"/>
      <c r="J199" s="40"/>
      <c r="K199" s="48"/>
    </row>
    <row r="200" spans="1:13" s="33" customFormat="1" ht="15.75" customHeight="1">
      <c r="A200" s="55"/>
      <c r="B200" s="42"/>
      <c r="C200" s="28" t="s">
        <v>19</v>
      </c>
      <c r="D200" s="30">
        <v>1723.16</v>
      </c>
      <c r="E200" s="24" t="s">
        <v>19</v>
      </c>
      <c r="F200" s="24">
        <v>0</v>
      </c>
      <c r="G200" s="24" t="s">
        <v>19</v>
      </c>
      <c r="H200" s="24">
        <v>0</v>
      </c>
      <c r="I200" s="25"/>
      <c r="J200" s="40"/>
      <c r="K200" s="48"/>
    </row>
    <row r="201" spans="1:13" s="33" customFormat="1" ht="15.75" customHeight="1">
      <c r="A201" s="55"/>
      <c r="B201" s="42"/>
      <c r="C201" s="28" t="s">
        <v>20</v>
      </c>
      <c r="D201" s="30">
        <v>3.47</v>
      </c>
      <c r="E201" s="24" t="s">
        <v>20</v>
      </c>
      <c r="F201" s="24">
        <v>0</v>
      </c>
      <c r="G201" s="24" t="s">
        <v>20</v>
      </c>
      <c r="H201" s="24">
        <v>0</v>
      </c>
      <c r="I201" s="25"/>
      <c r="J201" s="40"/>
      <c r="K201" s="48"/>
    </row>
    <row r="202" spans="1:13" s="33" customFormat="1" ht="13.5" customHeight="1">
      <c r="A202" s="55"/>
      <c r="B202" s="42"/>
      <c r="C202" s="28" t="s">
        <v>21</v>
      </c>
      <c r="D202" s="30">
        <v>163</v>
      </c>
      <c r="E202" s="24" t="s">
        <v>21</v>
      </c>
      <c r="F202" s="24">
        <v>0</v>
      </c>
      <c r="G202" s="24" t="s">
        <v>21</v>
      </c>
      <c r="H202" s="24">
        <v>0</v>
      </c>
      <c r="I202" s="25"/>
      <c r="J202" s="40"/>
      <c r="K202" s="48"/>
    </row>
    <row r="203" spans="1:13" s="33" customFormat="1" ht="16.5" customHeight="1">
      <c r="A203" s="55" t="s">
        <v>140</v>
      </c>
      <c r="B203" s="42" t="s">
        <v>44</v>
      </c>
      <c r="C203" s="22" t="s">
        <v>14</v>
      </c>
      <c r="D203" s="30">
        <f>D205+D206+D207+D208</f>
        <v>1970.29</v>
      </c>
      <c r="E203" s="23" t="s">
        <v>14</v>
      </c>
      <c r="F203" s="24">
        <f>F205+F206+F207+F208</f>
        <v>0</v>
      </c>
      <c r="G203" s="23" t="s">
        <v>14</v>
      </c>
      <c r="H203" s="24">
        <f>H205+H206+H207+H208</f>
        <v>0</v>
      </c>
      <c r="I203" s="28">
        <v>2024</v>
      </c>
      <c r="J203" s="40"/>
      <c r="K203" s="48"/>
    </row>
    <row r="204" spans="1:13" s="33" customFormat="1" ht="13.5" customHeight="1">
      <c r="A204" s="55"/>
      <c r="B204" s="42"/>
      <c r="C204" s="26" t="s">
        <v>17</v>
      </c>
      <c r="D204" s="30"/>
      <c r="E204" s="27" t="s">
        <v>17</v>
      </c>
      <c r="F204" s="24"/>
      <c r="G204" s="27" t="s">
        <v>17</v>
      </c>
      <c r="H204" s="29"/>
      <c r="I204" s="25"/>
      <c r="J204" s="40"/>
      <c r="K204" s="48"/>
    </row>
    <row r="205" spans="1:13" s="33" customFormat="1" ht="13.5" customHeight="1">
      <c r="A205" s="55"/>
      <c r="B205" s="42"/>
      <c r="C205" s="28" t="s">
        <v>18</v>
      </c>
      <c r="D205" s="30">
        <v>0</v>
      </c>
      <c r="E205" s="24" t="s">
        <v>18</v>
      </c>
      <c r="F205" s="24">
        <v>0</v>
      </c>
      <c r="G205" s="24" t="s">
        <v>18</v>
      </c>
      <c r="H205" s="24">
        <v>0</v>
      </c>
      <c r="I205" s="25"/>
      <c r="J205" s="40"/>
      <c r="K205" s="48"/>
    </row>
    <row r="206" spans="1:13" s="33" customFormat="1" ht="15.75" customHeight="1">
      <c r="A206" s="55"/>
      <c r="B206" s="42"/>
      <c r="C206" s="28" t="s">
        <v>19</v>
      </c>
      <c r="D206" s="30">
        <v>1850.29</v>
      </c>
      <c r="E206" s="24" t="s">
        <v>19</v>
      </c>
      <c r="F206" s="24">
        <v>0</v>
      </c>
      <c r="G206" s="24" t="s">
        <v>19</v>
      </c>
      <c r="H206" s="24">
        <v>0</v>
      </c>
      <c r="I206" s="25"/>
      <c r="J206" s="40"/>
      <c r="K206" s="48"/>
    </row>
    <row r="207" spans="1:13" s="33" customFormat="1" ht="15.75" customHeight="1">
      <c r="A207" s="55"/>
      <c r="B207" s="42"/>
      <c r="C207" s="28" t="s">
        <v>20</v>
      </c>
      <c r="D207" s="30">
        <v>10</v>
      </c>
      <c r="E207" s="24" t="s">
        <v>20</v>
      </c>
      <c r="F207" s="24">
        <v>0</v>
      </c>
      <c r="G207" s="24" t="s">
        <v>20</v>
      </c>
      <c r="H207" s="24">
        <v>0</v>
      </c>
      <c r="I207" s="25"/>
      <c r="J207" s="40"/>
      <c r="K207" s="48"/>
    </row>
    <row r="208" spans="1:13" s="33" customFormat="1" ht="15.75" customHeight="1">
      <c r="A208" s="55"/>
      <c r="B208" s="42"/>
      <c r="C208" s="28" t="s">
        <v>21</v>
      </c>
      <c r="D208" s="30">
        <v>110</v>
      </c>
      <c r="E208" s="24" t="s">
        <v>21</v>
      </c>
      <c r="F208" s="24">
        <v>0</v>
      </c>
      <c r="G208" s="24" t="s">
        <v>21</v>
      </c>
      <c r="H208" s="24">
        <v>0</v>
      </c>
      <c r="I208" s="25"/>
      <c r="J208" s="40"/>
      <c r="K208" s="48"/>
    </row>
    <row r="209" spans="1:11" s="33" customFormat="1" ht="17.25" customHeight="1">
      <c r="A209" s="55" t="s">
        <v>141</v>
      </c>
      <c r="B209" s="42" t="s">
        <v>45</v>
      </c>
      <c r="C209" s="22" t="s">
        <v>14</v>
      </c>
      <c r="D209" s="30">
        <f>D211+D212+D213+D214</f>
        <v>1159.79</v>
      </c>
      <c r="E209" s="23" t="s">
        <v>14</v>
      </c>
      <c r="F209" s="24">
        <f>F211+F212+F213+F214</f>
        <v>0</v>
      </c>
      <c r="G209" s="23" t="s">
        <v>14</v>
      </c>
      <c r="H209" s="24">
        <f>H211+H212+H213+H214</f>
        <v>0</v>
      </c>
      <c r="I209" s="28">
        <v>2024</v>
      </c>
      <c r="J209" s="40"/>
      <c r="K209" s="48"/>
    </row>
    <row r="210" spans="1:11" s="33" customFormat="1" ht="14.25" customHeight="1">
      <c r="A210" s="55"/>
      <c r="B210" s="42"/>
      <c r="C210" s="26" t="s">
        <v>17</v>
      </c>
      <c r="D210" s="30"/>
      <c r="E210" s="27" t="s">
        <v>17</v>
      </c>
      <c r="F210" s="24"/>
      <c r="G210" s="27" t="s">
        <v>17</v>
      </c>
      <c r="H210" s="29"/>
      <c r="I210" s="25"/>
      <c r="J210" s="40"/>
      <c r="K210" s="48"/>
    </row>
    <row r="211" spans="1:11" s="33" customFormat="1" ht="15.75" customHeight="1">
      <c r="A211" s="55"/>
      <c r="B211" s="42"/>
      <c r="C211" s="28" t="s">
        <v>18</v>
      </c>
      <c r="D211" s="30">
        <v>0</v>
      </c>
      <c r="E211" s="24" t="s">
        <v>18</v>
      </c>
      <c r="F211" s="24">
        <v>0</v>
      </c>
      <c r="G211" s="24" t="s">
        <v>18</v>
      </c>
      <c r="H211" s="24">
        <v>0</v>
      </c>
      <c r="I211" s="25"/>
      <c r="J211" s="40"/>
      <c r="K211" s="48"/>
    </row>
    <row r="212" spans="1:11" s="33" customFormat="1" ht="15.75" customHeight="1">
      <c r="A212" s="55"/>
      <c r="B212" s="42"/>
      <c r="C212" s="28" t="s">
        <v>19</v>
      </c>
      <c r="D212" s="30">
        <v>1069.79</v>
      </c>
      <c r="E212" s="24" t="s">
        <v>19</v>
      </c>
      <c r="F212" s="24">
        <v>0</v>
      </c>
      <c r="G212" s="24" t="s">
        <v>19</v>
      </c>
      <c r="H212" s="24">
        <v>0</v>
      </c>
      <c r="I212" s="25"/>
      <c r="J212" s="40"/>
      <c r="K212" s="48"/>
    </row>
    <row r="213" spans="1:11" s="33" customFormat="1" ht="13.5" customHeight="1">
      <c r="A213" s="55"/>
      <c r="B213" s="42"/>
      <c r="C213" s="28" t="s">
        <v>20</v>
      </c>
      <c r="D213" s="30">
        <v>10</v>
      </c>
      <c r="E213" s="24" t="s">
        <v>20</v>
      </c>
      <c r="F213" s="24">
        <v>0</v>
      </c>
      <c r="G213" s="24" t="s">
        <v>20</v>
      </c>
      <c r="H213" s="24">
        <v>0</v>
      </c>
      <c r="I213" s="25"/>
      <c r="J213" s="40"/>
      <c r="K213" s="48"/>
    </row>
    <row r="214" spans="1:11" s="33" customFormat="1" ht="15.75" customHeight="1">
      <c r="A214" s="55"/>
      <c r="B214" s="42"/>
      <c r="C214" s="28" t="s">
        <v>21</v>
      </c>
      <c r="D214" s="30">
        <v>80</v>
      </c>
      <c r="E214" s="24" t="s">
        <v>21</v>
      </c>
      <c r="F214" s="24">
        <v>0</v>
      </c>
      <c r="G214" s="24" t="s">
        <v>21</v>
      </c>
      <c r="H214" s="24">
        <v>0</v>
      </c>
      <c r="I214" s="25"/>
      <c r="J214" s="40"/>
      <c r="K214" s="48"/>
    </row>
    <row r="215" spans="1:11" s="33" customFormat="1" ht="16.5" customHeight="1">
      <c r="A215" s="55" t="s">
        <v>142</v>
      </c>
      <c r="B215" s="42" t="s">
        <v>46</v>
      </c>
      <c r="C215" s="22" t="s">
        <v>14</v>
      </c>
      <c r="D215" s="30">
        <f>D217+D218+D219+D220</f>
        <v>1472.83</v>
      </c>
      <c r="E215" s="23" t="s">
        <v>14</v>
      </c>
      <c r="F215" s="24">
        <f>F217+F218+F219+F220</f>
        <v>0</v>
      </c>
      <c r="G215" s="23" t="s">
        <v>14</v>
      </c>
      <c r="H215" s="24">
        <f>H217+H218+H219+H220</f>
        <v>0</v>
      </c>
      <c r="I215" s="28">
        <v>2024</v>
      </c>
      <c r="J215" s="40"/>
      <c r="K215" s="48"/>
    </row>
    <row r="216" spans="1:11" s="33" customFormat="1" ht="18" customHeight="1">
      <c r="A216" s="55"/>
      <c r="B216" s="42"/>
      <c r="C216" s="26" t="s">
        <v>17</v>
      </c>
      <c r="D216" s="30"/>
      <c r="E216" s="27" t="s">
        <v>17</v>
      </c>
      <c r="F216" s="24"/>
      <c r="G216" s="27" t="s">
        <v>17</v>
      </c>
      <c r="H216" s="29"/>
      <c r="I216" s="25"/>
      <c r="J216" s="40"/>
      <c r="K216" s="48"/>
    </row>
    <row r="217" spans="1:11" s="33" customFormat="1" ht="15.75" customHeight="1">
      <c r="A217" s="55"/>
      <c r="B217" s="42"/>
      <c r="C217" s="28" t="s">
        <v>18</v>
      </c>
      <c r="D217" s="30">
        <v>0</v>
      </c>
      <c r="E217" s="24" t="s">
        <v>18</v>
      </c>
      <c r="F217" s="24">
        <v>0</v>
      </c>
      <c r="G217" s="24" t="s">
        <v>18</v>
      </c>
      <c r="H217" s="24">
        <v>0</v>
      </c>
      <c r="I217" s="25"/>
      <c r="J217" s="40"/>
      <c r="K217" s="48"/>
    </row>
    <row r="218" spans="1:11" s="33" customFormat="1" ht="15.75" customHeight="1">
      <c r="A218" s="55"/>
      <c r="B218" s="42"/>
      <c r="C218" s="28" t="s">
        <v>19</v>
      </c>
      <c r="D218" s="30">
        <f>1316.3+20</f>
        <v>1336.3</v>
      </c>
      <c r="E218" s="24" t="s">
        <v>19</v>
      </c>
      <c r="F218" s="24">
        <v>0</v>
      </c>
      <c r="G218" s="24" t="s">
        <v>19</v>
      </c>
      <c r="H218" s="24">
        <v>0</v>
      </c>
      <c r="I218" s="25"/>
      <c r="J218" s="40"/>
      <c r="K218" s="48"/>
    </row>
    <row r="219" spans="1:11" s="33" customFormat="1" ht="15.75" customHeight="1">
      <c r="A219" s="55"/>
      <c r="B219" s="42"/>
      <c r="C219" s="28" t="s">
        <v>20</v>
      </c>
      <c r="D219" s="30">
        <v>10</v>
      </c>
      <c r="E219" s="24" t="s">
        <v>20</v>
      </c>
      <c r="F219" s="24">
        <v>0</v>
      </c>
      <c r="G219" s="24" t="s">
        <v>20</v>
      </c>
      <c r="H219" s="24">
        <v>0</v>
      </c>
      <c r="I219" s="25"/>
      <c r="J219" s="40"/>
      <c r="K219" s="48"/>
    </row>
    <row r="220" spans="1:11" s="33" customFormat="1" ht="15.75" customHeight="1">
      <c r="A220" s="55"/>
      <c r="B220" s="42"/>
      <c r="C220" s="28" t="s">
        <v>21</v>
      </c>
      <c r="D220" s="30">
        <v>126.53</v>
      </c>
      <c r="E220" s="24" t="s">
        <v>21</v>
      </c>
      <c r="F220" s="24">
        <v>0</v>
      </c>
      <c r="G220" s="24" t="s">
        <v>21</v>
      </c>
      <c r="H220" s="24">
        <v>0</v>
      </c>
      <c r="I220" s="25"/>
      <c r="J220" s="41"/>
      <c r="K220" s="48"/>
    </row>
    <row r="221" spans="1:11" s="33" customFormat="1" ht="15.75" customHeight="1">
      <c r="A221" s="42">
        <v>9</v>
      </c>
      <c r="B221" s="50" t="s">
        <v>102</v>
      </c>
      <c r="C221" s="22" t="s">
        <v>14</v>
      </c>
      <c r="D221" s="30">
        <f>D223+D224+D225+D226</f>
        <v>42434.850000000006</v>
      </c>
      <c r="E221" s="23" t="s">
        <v>14</v>
      </c>
      <c r="F221" s="24">
        <f>F223+F224+F225+F226</f>
        <v>0</v>
      </c>
      <c r="G221" s="23" t="s">
        <v>14</v>
      </c>
      <c r="H221" s="24">
        <f>H223+H224+H225+H226</f>
        <v>0</v>
      </c>
      <c r="I221" s="28">
        <v>2024</v>
      </c>
      <c r="J221" s="39" t="s">
        <v>47</v>
      </c>
      <c r="K221" s="48"/>
    </row>
    <row r="222" spans="1:11" s="33" customFormat="1" ht="15.75" customHeight="1">
      <c r="A222" s="42"/>
      <c r="B222" s="51"/>
      <c r="C222" s="26" t="s">
        <v>17</v>
      </c>
      <c r="D222" s="30"/>
      <c r="E222" s="27" t="s">
        <v>17</v>
      </c>
      <c r="F222" s="24"/>
      <c r="G222" s="27" t="s">
        <v>17</v>
      </c>
      <c r="H222" s="29"/>
      <c r="I222" s="25"/>
      <c r="J222" s="40"/>
      <c r="K222" s="48"/>
    </row>
    <row r="223" spans="1:11" s="33" customFormat="1" ht="15.75" customHeight="1">
      <c r="A223" s="42"/>
      <c r="B223" s="51"/>
      <c r="C223" s="28" t="s">
        <v>18</v>
      </c>
      <c r="D223" s="30">
        <v>0</v>
      </c>
      <c r="E223" s="24" t="s">
        <v>18</v>
      </c>
      <c r="F223" s="24">
        <v>0</v>
      </c>
      <c r="G223" s="24" t="s">
        <v>18</v>
      </c>
      <c r="H223" s="24">
        <v>0</v>
      </c>
      <c r="I223" s="25"/>
      <c r="J223" s="40"/>
      <c r="K223" s="48"/>
    </row>
    <row r="224" spans="1:11" s="33" customFormat="1" ht="15.75" customHeight="1">
      <c r="A224" s="42"/>
      <c r="B224" s="51"/>
      <c r="C224" s="28" t="s">
        <v>19</v>
      </c>
      <c r="D224" s="30">
        <f>D230</f>
        <v>29498.400000000001</v>
      </c>
      <c r="E224" s="24" t="s">
        <v>19</v>
      </c>
      <c r="F224" s="24">
        <v>0</v>
      </c>
      <c r="G224" s="24" t="s">
        <v>19</v>
      </c>
      <c r="H224" s="24">
        <v>0</v>
      </c>
      <c r="I224" s="25"/>
      <c r="J224" s="40"/>
      <c r="K224" s="48"/>
    </row>
    <row r="225" spans="1:11" s="33" customFormat="1" ht="15.75" customHeight="1">
      <c r="A225" s="42"/>
      <c r="B225" s="51"/>
      <c r="C225" s="28" t="s">
        <v>20</v>
      </c>
      <c r="D225" s="30">
        <f>D231</f>
        <v>12936.45</v>
      </c>
      <c r="E225" s="24" t="s">
        <v>20</v>
      </c>
      <c r="F225" s="24">
        <v>0</v>
      </c>
      <c r="G225" s="24" t="s">
        <v>20</v>
      </c>
      <c r="H225" s="24">
        <v>0</v>
      </c>
      <c r="I225" s="25"/>
      <c r="J225" s="40"/>
      <c r="K225" s="48"/>
    </row>
    <row r="226" spans="1:11" s="33" customFormat="1" ht="15.75" customHeight="1">
      <c r="A226" s="42"/>
      <c r="B226" s="52"/>
      <c r="C226" s="28" t="s">
        <v>21</v>
      </c>
      <c r="D226" s="30">
        <f>D232</f>
        <v>0</v>
      </c>
      <c r="E226" s="24" t="s">
        <v>21</v>
      </c>
      <c r="F226" s="24">
        <v>0</v>
      </c>
      <c r="G226" s="24" t="s">
        <v>21</v>
      </c>
      <c r="H226" s="24">
        <v>0</v>
      </c>
      <c r="I226" s="25"/>
      <c r="J226" s="40"/>
      <c r="K226" s="48"/>
    </row>
    <row r="227" spans="1:11" s="33" customFormat="1" ht="21" customHeight="1">
      <c r="A227" s="55" t="s">
        <v>143</v>
      </c>
      <c r="B227" s="43" t="s">
        <v>104</v>
      </c>
      <c r="C227" s="22" t="s">
        <v>14</v>
      </c>
      <c r="D227" s="30">
        <f>D229+D230+D231+D232</f>
        <v>42434.850000000006</v>
      </c>
      <c r="E227" s="23" t="s">
        <v>14</v>
      </c>
      <c r="F227" s="24">
        <f>F229+F230+F231+F232</f>
        <v>0</v>
      </c>
      <c r="G227" s="23" t="s">
        <v>14</v>
      </c>
      <c r="H227" s="24">
        <f>H229+H230+H231+H232</f>
        <v>0</v>
      </c>
      <c r="I227" s="28">
        <v>2024</v>
      </c>
      <c r="J227" s="40"/>
      <c r="K227" s="48"/>
    </row>
    <row r="228" spans="1:11" s="33" customFormat="1" ht="15.75" customHeight="1">
      <c r="A228" s="55"/>
      <c r="B228" s="44"/>
      <c r="C228" s="26" t="s">
        <v>17</v>
      </c>
      <c r="D228" s="30"/>
      <c r="E228" s="27" t="s">
        <v>17</v>
      </c>
      <c r="F228" s="24"/>
      <c r="G228" s="27" t="s">
        <v>17</v>
      </c>
      <c r="H228" s="29"/>
      <c r="I228" s="25"/>
      <c r="J228" s="40"/>
      <c r="K228" s="48"/>
    </row>
    <row r="229" spans="1:11" s="33" customFormat="1" ht="18" customHeight="1">
      <c r="A229" s="55"/>
      <c r="B229" s="44"/>
      <c r="C229" s="28" t="s">
        <v>18</v>
      </c>
      <c r="D229" s="30">
        <v>0</v>
      </c>
      <c r="E229" s="24" t="s">
        <v>18</v>
      </c>
      <c r="F229" s="24">
        <v>0</v>
      </c>
      <c r="G229" s="24" t="s">
        <v>18</v>
      </c>
      <c r="H229" s="24">
        <v>0</v>
      </c>
      <c r="I229" s="25"/>
      <c r="J229" s="40"/>
      <c r="K229" s="48"/>
    </row>
    <row r="230" spans="1:11" s="33" customFormat="1" ht="17.25" customHeight="1">
      <c r="A230" s="55"/>
      <c r="B230" s="44"/>
      <c r="C230" s="28" t="s">
        <v>19</v>
      </c>
      <c r="D230" s="30">
        <v>29498.400000000001</v>
      </c>
      <c r="E230" s="24" t="s">
        <v>19</v>
      </c>
      <c r="F230" s="24">
        <v>0</v>
      </c>
      <c r="G230" s="24" t="s">
        <v>19</v>
      </c>
      <c r="H230" s="24">
        <v>0</v>
      </c>
      <c r="I230" s="25"/>
      <c r="J230" s="40"/>
      <c r="K230" s="48"/>
    </row>
    <row r="231" spans="1:11" s="33" customFormat="1" ht="17.25" customHeight="1">
      <c r="A231" s="55"/>
      <c r="B231" s="44"/>
      <c r="C231" s="28" t="s">
        <v>20</v>
      </c>
      <c r="D231" s="30">
        <v>12936.45</v>
      </c>
      <c r="E231" s="24" t="s">
        <v>20</v>
      </c>
      <c r="F231" s="24">
        <v>0</v>
      </c>
      <c r="G231" s="24" t="s">
        <v>20</v>
      </c>
      <c r="H231" s="24">
        <v>0</v>
      </c>
      <c r="I231" s="25"/>
      <c r="J231" s="40"/>
      <c r="K231" s="48"/>
    </row>
    <row r="232" spans="1:11" s="33" customFormat="1" ht="19.5" customHeight="1">
      <c r="A232" s="55"/>
      <c r="B232" s="45"/>
      <c r="C232" s="28" t="s">
        <v>21</v>
      </c>
      <c r="D232" s="30">
        <v>0</v>
      </c>
      <c r="E232" s="24" t="s">
        <v>21</v>
      </c>
      <c r="F232" s="24">
        <v>0</v>
      </c>
      <c r="G232" s="24" t="s">
        <v>21</v>
      </c>
      <c r="H232" s="24">
        <v>0</v>
      </c>
      <c r="I232" s="25"/>
      <c r="J232" s="40"/>
      <c r="K232" s="48"/>
    </row>
    <row r="233" spans="1:11" s="33" customFormat="1" ht="18" customHeight="1">
      <c r="A233" s="42">
        <v>10</v>
      </c>
      <c r="B233" s="46" t="s">
        <v>89</v>
      </c>
      <c r="C233" s="22" t="s">
        <v>14</v>
      </c>
      <c r="D233" s="30">
        <f>D235+D236+D237+D238</f>
        <v>211279.57500000001</v>
      </c>
      <c r="E233" s="23" t="s">
        <v>14</v>
      </c>
      <c r="F233" s="24">
        <f>F235+F236+F237+F238</f>
        <v>181539.9</v>
      </c>
      <c r="G233" s="23" t="s">
        <v>14</v>
      </c>
      <c r="H233" s="24">
        <f>H235+H236+H237+H238</f>
        <v>40146.5</v>
      </c>
      <c r="I233" s="25" t="s">
        <v>15</v>
      </c>
      <c r="J233" s="40"/>
      <c r="K233" s="48"/>
    </row>
    <row r="234" spans="1:11" s="33" customFormat="1" ht="18.75" customHeight="1">
      <c r="A234" s="42"/>
      <c r="B234" s="46"/>
      <c r="C234" s="26" t="s">
        <v>17</v>
      </c>
      <c r="D234" s="30"/>
      <c r="E234" s="27" t="s">
        <v>17</v>
      </c>
      <c r="F234" s="24"/>
      <c r="G234" s="27" t="s">
        <v>17</v>
      </c>
      <c r="H234" s="24"/>
      <c r="I234" s="25"/>
      <c r="J234" s="40"/>
      <c r="K234" s="48"/>
    </row>
    <row r="235" spans="1:11" s="33" customFormat="1" ht="12.75">
      <c r="A235" s="42"/>
      <c r="B235" s="46"/>
      <c r="C235" s="28" t="s">
        <v>18</v>
      </c>
      <c r="D235" s="30">
        <f>D403</f>
        <v>0</v>
      </c>
      <c r="E235" s="24" t="s">
        <v>18</v>
      </c>
      <c r="F235" s="24">
        <f>F403</f>
        <v>0</v>
      </c>
      <c r="G235" s="24" t="s">
        <v>18</v>
      </c>
      <c r="H235" s="24">
        <f>H403</f>
        <v>0</v>
      </c>
      <c r="I235" s="25"/>
      <c r="J235" s="40"/>
      <c r="K235" s="48"/>
    </row>
    <row r="236" spans="1:11" s="33" customFormat="1" ht="12.75">
      <c r="A236" s="42"/>
      <c r="B236" s="46"/>
      <c r="C236" s="28" t="s">
        <v>19</v>
      </c>
      <c r="D236" s="30">
        <f>D242</f>
        <v>114707.8</v>
      </c>
      <c r="E236" s="24" t="s">
        <v>19</v>
      </c>
      <c r="F236" s="24">
        <f>F242</f>
        <v>113712.2</v>
      </c>
      <c r="G236" s="24" t="s">
        <v>19</v>
      </c>
      <c r="H236" s="24">
        <f>H242</f>
        <v>0</v>
      </c>
      <c r="I236" s="25"/>
      <c r="J236" s="40"/>
      <c r="K236" s="48"/>
    </row>
    <row r="237" spans="1:11" s="33" customFormat="1" ht="12.75">
      <c r="A237" s="42"/>
      <c r="B237" s="46"/>
      <c r="C237" s="28" t="s">
        <v>20</v>
      </c>
      <c r="D237" s="30">
        <f>D243</f>
        <v>96571.775000000009</v>
      </c>
      <c r="E237" s="24" t="s">
        <v>20</v>
      </c>
      <c r="F237" s="24">
        <f>F243</f>
        <v>67827.7</v>
      </c>
      <c r="G237" s="24" t="s">
        <v>20</v>
      </c>
      <c r="H237" s="24">
        <f>H243</f>
        <v>40146.5</v>
      </c>
      <c r="I237" s="25"/>
      <c r="J237" s="40"/>
      <c r="K237" s="48"/>
    </row>
    <row r="238" spans="1:11" s="33" customFormat="1" ht="12.75">
      <c r="A238" s="42"/>
      <c r="B238" s="46"/>
      <c r="C238" s="28" t="s">
        <v>21</v>
      </c>
      <c r="D238" s="30">
        <f>D406</f>
        <v>0</v>
      </c>
      <c r="E238" s="24" t="s">
        <v>21</v>
      </c>
      <c r="F238" s="24">
        <f>F406</f>
        <v>0</v>
      </c>
      <c r="G238" s="24" t="s">
        <v>21</v>
      </c>
      <c r="H238" s="24">
        <f>H406</f>
        <v>0</v>
      </c>
      <c r="I238" s="25"/>
      <c r="J238" s="40"/>
      <c r="K238" s="48"/>
    </row>
    <row r="239" spans="1:11" s="33" customFormat="1" ht="18.75" customHeight="1">
      <c r="A239" s="42">
        <v>11</v>
      </c>
      <c r="B239" s="46" t="s">
        <v>88</v>
      </c>
      <c r="C239" s="22" t="s">
        <v>14</v>
      </c>
      <c r="D239" s="30">
        <f>D241+D242+D243+D244</f>
        <v>211279.57500000001</v>
      </c>
      <c r="E239" s="24" t="str">
        <f t="shared" ref="E239:I239" si="7">E401</f>
        <v xml:space="preserve">Всего </v>
      </c>
      <c r="F239" s="24">
        <f>F241+F242+F243+F244</f>
        <v>181539.9</v>
      </c>
      <c r="G239" s="24" t="str">
        <f t="shared" si="7"/>
        <v xml:space="preserve">Всего </v>
      </c>
      <c r="H239" s="24">
        <f>H241+H242+H243+H244</f>
        <v>40146.5</v>
      </c>
      <c r="I239" s="30" t="str">
        <f t="shared" si="7"/>
        <v>2024-2026</v>
      </c>
      <c r="J239" s="40"/>
      <c r="K239" s="48"/>
    </row>
    <row r="240" spans="1:11" s="33" customFormat="1" ht="15.75" customHeight="1">
      <c r="A240" s="42"/>
      <c r="B240" s="46"/>
      <c r="C240" s="26" t="s">
        <v>17</v>
      </c>
      <c r="D240" s="30"/>
      <c r="E240" s="24" t="str">
        <f t="shared" ref="D240:G244" si="8">E402</f>
        <v>в том числе:</v>
      </c>
      <c r="F240" s="24"/>
      <c r="G240" s="24" t="str">
        <f t="shared" si="8"/>
        <v>в том числе:</v>
      </c>
      <c r="H240" s="24"/>
      <c r="I240" s="30"/>
      <c r="J240" s="40"/>
      <c r="K240" s="48"/>
    </row>
    <row r="241" spans="1:11" s="33" customFormat="1" ht="15.75" customHeight="1">
      <c r="A241" s="42"/>
      <c r="B241" s="46"/>
      <c r="C241" s="28" t="s">
        <v>18</v>
      </c>
      <c r="D241" s="30">
        <f t="shared" si="8"/>
        <v>0</v>
      </c>
      <c r="E241" s="24" t="str">
        <f t="shared" si="8"/>
        <v>ФБ</v>
      </c>
      <c r="F241" s="24">
        <f t="shared" ref="F241" si="9">F403</f>
        <v>0</v>
      </c>
      <c r="G241" s="24" t="str">
        <f t="shared" si="8"/>
        <v>ФБ</v>
      </c>
      <c r="H241" s="24">
        <f t="shared" ref="H241" si="10">H403</f>
        <v>0</v>
      </c>
      <c r="I241" s="30"/>
      <c r="J241" s="40"/>
      <c r="K241" s="48"/>
    </row>
    <row r="242" spans="1:11" s="33" customFormat="1" ht="15.75" customHeight="1">
      <c r="A242" s="42"/>
      <c r="B242" s="46"/>
      <c r="C242" s="28" t="s">
        <v>19</v>
      </c>
      <c r="D242" s="30">
        <f t="shared" si="8"/>
        <v>114707.8</v>
      </c>
      <c r="E242" s="24" t="str">
        <f t="shared" si="8"/>
        <v>ОБ</v>
      </c>
      <c r="F242" s="24">
        <f t="shared" ref="F242" si="11">F404</f>
        <v>113712.2</v>
      </c>
      <c r="G242" s="24" t="str">
        <f t="shared" si="8"/>
        <v>ОБ</v>
      </c>
      <c r="H242" s="24">
        <f t="shared" ref="H242" si="12">H404</f>
        <v>0</v>
      </c>
      <c r="I242" s="30"/>
      <c r="J242" s="40"/>
      <c r="K242" s="48"/>
    </row>
    <row r="243" spans="1:11" s="33" customFormat="1" ht="15.75" customHeight="1">
      <c r="A243" s="42"/>
      <c r="B243" s="46"/>
      <c r="C243" s="28" t="s">
        <v>20</v>
      </c>
      <c r="D243" s="30">
        <f>D249+D405</f>
        <v>96571.775000000009</v>
      </c>
      <c r="E243" s="24" t="str">
        <f t="shared" si="8"/>
        <v>МБ</v>
      </c>
      <c r="F243" s="24">
        <f>F249+F405</f>
        <v>67827.7</v>
      </c>
      <c r="G243" s="24" t="str">
        <f t="shared" si="8"/>
        <v>МБ</v>
      </c>
      <c r="H243" s="24">
        <f>H249+H405</f>
        <v>40146.5</v>
      </c>
      <c r="I243" s="30"/>
      <c r="J243" s="40"/>
      <c r="K243" s="48"/>
    </row>
    <row r="244" spans="1:11" s="33" customFormat="1" ht="15.75" customHeight="1">
      <c r="A244" s="42"/>
      <c r="B244" s="46"/>
      <c r="C244" s="28" t="s">
        <v>21</v>
      </c>
      <c r="D244" s="30">
        <f t="shared" si="8"/>
        <v>0</v>
      </c>
      <c r="E244" s="24" t="str">
        <f t="shared" si="8"/>
        <v>ВБС</v>
      </c>
      <c r="F244" s="24">
        <f t="shared" ref="F244" si="13">F406</f>
        <v>0</v>
      </c>
      <c r="G244" s="24" t="str">
        <f t="shared" si="8"/>
        <v>ВБС</v>
      </c>
      <c r="H244" s="24">
        <f t="shared" ref="H244" si="14">H406</f>
        <v>0</v>
      </c>
      <c r="I244" s="30"/>
      <c r="J244" s="40"/>
      <c r="K244" s="48"/>
    </row>
    <row r="245" spans="1:11" s="33" customFormat="1" ht="15.75" customHeight="1">
      <c r="A245" s="42">
        <v>12</v>
      </c>
      <c r="B245" s="50" t="s">
        <v>103</v>
      </c>
      <c r="C245" s="22" t="s">
        <v>14</v>
      </c>
      <c r="D245" s="30">
        <f>D247+D248+D249+D250</f>
        <v>80439.285000000003</v>
      </c>
      <c r="E245" s="24" t="str">
        <f t="shared" ref="E245" si="15">E407</f>
        <v xml:space="preserve">Всего </v>
      </c>
      <c r="F245" s="24">
        <f t="shared" ref="F245:H245" si="16">F247+F248+F249+F250</f>
        <v>55193</v>
      </c>
      <c r="G245" s="24" t="str">
        <f t="shared" ref="G245" si="17">G407</f>
        <v xml:space="preserve">Всего </v>
      </c>
      <c r="H245" s="24">
        <f t="shared" si="16"/>
        <v>40146.5</v>
      </c>
      <c r="I245" s="30" t="s">
        <v>15</v>
      </c>
      <c r="J245" s="40"/>
      <c r="K245" s="48"/>
    </row>
    <row r="246" spans="1:11" s="33" customFormat="1" ht="15.75" customHeight="1">
      <c r="A246" s="42"/>
      <c r="B246" s="51"/>
      <c r="C246" s="26" t="s">
        <v>17</v>
      </c>
      <c r="D246" s="30"/>
      <c r="E246" s="24" t="str">
        <f t="shared" ref="E246" si="18">E408</f>
        <v>в том числе:</v>
      </c>
      <c r="F246" s="24"/>
      <c r="G246" s="24" t="str">
        <f t="shared" ref="G246" si="19">G408</f>
        <v>в том числе:</v>
      </c>
      <c r="H246" s="24"/>
      <c r="I246" s="30"/>
      <c r="J246" s="40"/>
      <c r="K246" s="48"/>
    </row>
    <row r="247" spans="1:11" s="33" customFormat="1" ht="15.75" customHeight="1">
      <c r="A247" s="42"/>
      <c r="B247" s="51"/>
      <c r="C247" s="28" t="s">
        <v>18</v>
      </c>
      <c r="D247" s="30">
        <v>0</v>
      </c>
      <c r="E247" s="24" t="str">
        <f t="shared" ref="E247" si="20">E409</f>
        <v>ФБ</v>
      </c>
      <c r="F247" s="24">
        <v>0</v>
      </c>
      <c r="G247" s="24" t="str">
        <f t="shared" ref="G247" si="21">G409</f>
        <v>ФБ</v>
      </c>
      <c r="H247" s="24">
        <v>0</v>
      </c>
      <c r="I247" s="30"/>
      <c r="J247" s="40"/>
      <c r="K247" s="48"/>
    </row>
    <row r="248" spans="1:11" s="33" customFormat="1" ht="15.75" customHeight="1">
      <c r="A248" s="42"/>
      <c r="B248" s="51"/>
      <c r="C248" s="28" t="s">
        <v>19</v>
      </c>
      <c r="D248" s="30">
        <v>0</v>
      </c>
      <c r="E248" s="24" t="str">
        <f t="shared" ref="E248" si="22">E410</f>
        <v>ОБ</v>
      </c>
      <c r="F248" s="24">
        <v>0</v>
      </c>
      <c r="G248" s="24" t="str">
        <f t="shared" ref="G248" si="23">G410</f>
        <v>ОБ</v>
      </c>
      <c r="H248" s="24">
        <v>0</v>
      </c>
      <c r="I248" s="30"/>
      <c r="J248" s="40"/>
      <c r="K248" s="48"/>
    </row>
    <row r="249" spans="1:11" s="33" customFormat="1" ht="15.75" customHeight="1">
      <c r="A249" s="42"/>
      <c r="B249" s="51"/>
      <c r="C249" s="28" t="s">
        <v>20</v>
      </c>
      <c r="D249" s="30">
        <f>D255+D261+D267+D273+D279+D285+D291+D297+D303+D309+D315+D321+D327+D333+D339+D345+D351+D357+D363+D369+D375+D381+D387+D393+D399</f>
        <v>80439.285000000003</v>
      </c>
      <c r="E249" s="24" t="str">
        <f t="shared" ref="E249" si="24">E411</f>
        <v>МБ</v>
      </c>
      <c r="F249" s="24">
        <f>F255+F261+F267+F273+F279+F285+F291+F297+F303+F309+F315+F321+F327+F333+F339+F345+F351+F357+F363+F369</f>
        <v>55193</v>
      </c>
      <c r="G249" s="24" t="str">
        <f t="shared" ref="G249" si="25">G411</f>
        <v>МБ</v>
      </c>
      <c r="H249" s="24">
        <f>H255+H261+H267+H273+H279+H285+H291+H297+H303+H309+H315+H321+H327+H333+H339+H345+H351+H357+H363+H369+H375</f>
        <v>40146.5</v>
      </c>
      <c r="I249" s="30"/>
      <c r="J249" s="40"/>
      <c r="K249" s="48"/>
    </row>
    <row r="250" spans="1:11" s="33" customFormat="1" ht="15.75" customHeight="1">
      <c r="A250" s="42"/>
      <c r="B250" s="52"/>
      <c r="C250" s="28" t="s">
        <v>21</v>
      </c>
      <c r="D250" s="30">
        <v>0</v>
      </c>
      <c r="E250" s="24">
        <v>0</v>
      </c>
      <c r="F250" s="24">
        <v>0</v>
      </c>
      <c r="G250" s="24">
        <v>0</v>
      </c>
      <c r="H250" s="24">
        <v>0</v>
      </c>
      <c r="I250" s="30"/>
      <c r="J250" s="40"/>
      <c r="K250" s="48"/>
    </row>
    <row r="251" spans="1:11" s="33" customFormat="1" ht="15.75" customHeight="1">
      <c r="A251" s="55" t="s">
        <v>144</v>
      </c>
      <c r="B251" s="42" t="s">
        <v>48</v>
      </c>
      <c r="C251" s="22" t="s">
        <v>14</v>
      </c>
      <c r="D251" s="30">
        <f>D253+D254+D255+D256</f>
        <v>10734.441999999999</v>
      </c>
      <c r="E251" s="23" t="s">
        <v>14</v>
      </c>
      <c r="F251" s="24">
        <f>F253+F254+F255+F256</f>
        <v>16076</v>
      </c>
      <c r="G251" s="23" t="s">
        <v>14</v>
      </c>
      <c r="H251" s="24">
        <f>H253+H254+H255+H256</f>
        <v>0</v>
      </c>
      <c r="I251" s="25" t="s">
        <v>25</v>
      </c>
      <c r="J251" s="40"/>
      <c r="K251" s="48"/>
    </row>
    <row r="252" spans="1:11" s="33" customFormat="1" ht="15.75" customHeight="1">
      <c r="A252" s="55"/>
      <c r="B252" s="42"/>
      <c r="C252" s="26" t="s">
        <v>17</v>
      </c>
      <c r="D252" s="30"/>
      <c r="E252" s="27" t="s">
        <v>17</v>
      </c>
      <c r="F252" s="24"/>
      <c r="G252" s="27" t="s">
        <v>17</v>
      </c>
      <c r="H252" s="29"/>
      <c r="I252" s="25"/>
      <c r="J252" s="40"/>
      <c r="K252" s="48"/>
    </row>
    <row r="253" spans="1:11" s="33" customFormat="1" ht="15.75" customHeight="1">
      <c r="A253" s="55"/>
      <c r="B253" s="42"/>
      <c r="C253" s="28" t="s">
        <v>18</v>
      </c>
      <c r="D253" s="30">
        <v>0</v>
      </c>
      <c r="E253" s="24" t="s">
        <v>18</v>
      </c>
      <c r="F253" s="24">
        <v>0</v>
      </c>
      <c r="G253" s="24" t="s">
        <v>18</v>
      </c>
      <c r="H253" s="24">
        <v>0</v>
      </c>
      <c r="I253" s="25"/>
      <c r="J253" s="40"/>
      <c r="K253" s="48"/>
    </row>
    <row r="254" spans="1:11" s="33" customFormat="1" ht="15.75" customHeight="1">
      <c r="A254" s="55"/>
      <c r="B254" s="42"/>
      <c r="C254" s="28" t="s">
        <v>19</v>
      </c>
      <c r="D254" s="30">
        <v>0</v>
      </c>
      <c r="E254" s="24" t="s">
        <v>19</v>
      </c>
      <c r="F254" s="24">
        <v>0</v>
      </c>
      <c r="G254" s="24" t="s">
        <v>19</v>
      </c>
      <c r="H254" s="24">
        <v>0</v>
      </c>
      <c r="I254" s="25"/>
      <c r="J254" s="40"/>
      <c r="K254" s="48"/>
    </row>
    <row r="255" spans="1:11" s="33" customFormat="1" ht="15.75" customHeight="1">
      <c r="A255" s="55"/>
      <c r="B255" s="42"/>
      <c r="C255" s="28" t="s">
        <v>20</v>
      </c>
      <c r="D255" s="30">
        <f>12630.8-1896.358</f>
        <v>10734.441999999999</v>
      </c>
      <c r="E255" s="24" t="s">
        <v>20</v>
      </c>
      <c r="F255" s="24">
        <v>16076</v>
      </c>
      <c r="G255" s="24" t="s">
        <v>20</v>
      </c>
      <c r="H255" s="29">
        <v>0</v>
      </c>
      <c r="I255" s="25"/>
      <c r="J255" s="40"/>
      <c r="K255" s="48"/>
    </row>
    <row r="256" spans="1:11" s="33" customFormat="1" ht="15.75" customHeight="1">
      <c r="A256" s="55"/>
      <c r="B256" s="42"/>
      <c r="C256" s="28" t="s">
        <v>21</v>
      </c>
      <c r="D256" s="30">
        <v>0</v>
      </c>
      <c r="E256" s="24" t="s">
        <v>21</v>
      </c>
      <c r="F256" s="24">
        <v>0</v>
      </c>
      <c r="G256" s="24" t="s">
        <v>21</v>
      </c>
      <c r="H256" s="24">
        <v>0</v>
      </c>
      <c r="I256" s="25"/>
      <c r="J256" s="40"/>
      <c r="K256" s="48"/>
    </row>
    <row r="257" spans="1:11" s="33" customFormat="1" ht="15.75" customHeight="1">
      <c r="A257" s="55" t="s">
        <v>145</v>
      </c>
      <c r="B257" s="42" t="s">
        <v>49</v>
      </c>
      <c r="C257" s="22" t="s">
        <v>14</v>
      </c>
      <c r="D257" s="30">
        <f>D259+D260+D261+D262</f>
        <v>9556.4</v>
      </c>
      <c r="E257" s="23" t="s">
        <v>14</v>
      </c>
      <c r="F257" s="24">
        <f>F259+F260+F261+F262</f>
        <v>0</v>
      </c>
      <c r="G257" s="23" t="s">
        <v>14</v>
      </c>
      <c r="H257" s="24">
        <f>H259+H260+H261+H262</f>
        <v>0</v>
      </c>
      <c r="I257" s="28">
        <v>2024</v>
      </c>
      <c r="J257" s="40"/>
      <c r="K257" s="48"/>
    </row>
    <row r="258" spans="1:11" s="33" customFormat="1" ht="15.75" customHeight="1">
      <c r="A258" s="55"/>
      <c r="B258" s="42"/>
      <c r="C258" s="26" t="s">
        <v>17</v>
      </c>
      <c r="D258" s="30"/>
      <c r="E258" s="27" t="s">
        <v>17</v>
      </c>
      <c r="F258" s="24"/>
      <c r="G258" s="27" t="s">
        <v>17</v>
      </c>
      <c r="H258" s="29"/>
      <c r="I258" s="25"/>
      <c r="J258" s="40"/>
      <c r="K258" s="48"/>
    </row>
    <row r="259" spans="1:11" s="33" customFormat="1" ht="15.75" customHeight="1">
      <c r="A259" s="55"/>
      <c r="B259" s="42"/>
      <c r="C259" s="28" t="s">
        <v>18</v>
      </c>
      <c r="D259" s="30">
        <v>0</v>
      </c>
      <c r="E259" s="24" t="s">
        <v>18</v>
      </c>
      <c r="F259" s="24">
        <v>0</v>
      </c>
      <c r="G259" s="24" t="s">
        <v>18</v>
      </c>
      <c r="H259" s="24">
        <v>0</v>
      </c>
      <c r="I259" s="25"/>
      <c r="J259" s="40"/>
      <c r="K259" s="48"/>
    </row>
    <row r="260" spans="1:11" s="33" customFormat="1" ht="15.75" customHeight="1">
      <c r="A260" s="55"/>
      <c r="B260" s="42"/>
      <c r="C260" s="28" t="s">
        <v>19</v>
      </c>
      <c r="D260" s="30">
        <v>0</v>
      </c>
      <c r="E260" s="24" t="s">
        <v>19</v>
      </c>
      <c r="F260" s="24">
        <v>0</v>
      </c>
      <c r="G260" s="24" t="s">
        <v>19</v>
      </c>
      <c r="H260" s="24">
        <v>0</v>
      </c>
      <c r="I260" s="25"/>
      <c r="J260" s="40"/>
      <c r="K260" s="48"/>
    </row>
    <row r="261" spans="1:11" s="33" customFormat="1" ht="15.75" customHeight="1">
      <c r="A261" s="55"/>
      <c r="B261" s="42"/>
      <c r="C261" s="28" t="s">
        <v>20</v>
      </c>
      <c r="D261" s="30">
        <v>9556.4</v>
      </c>
      <c r="E261" s="24" t="s">
        <v>20</v>
      </c>
      <c r="F261" s="24">
        <v>0</v>
      </c>
      <c r="G261" s="24" t="s">
        <v>20</v>
      </c>
      <c r="H261" s="24">
        <v>0</v>
      </c>
      <c r="I261" s="25"/>
      <c r="J261" s="40"/>
      <c r="K261" s="48"/>
    </row>
    <row r="262" spans="1:11" s="33" customFormat="1" ht="15.75" customHeight="1">
      <c r="A262" s="55"/>
      <c r="B262" s="42"/>
      <c r="C262" s="28" t="s">
        <v>21</v>
      </c>
      <c r="D262" s="30">
        <v>0</v>
      </c>
      <c r="E262" s="24" t="s">
        <v>21</v>
      </c>
      <c r="F262" s="24">
        <v>0</v>
      </c>
      <c r="G262" s="24" t="s">
        <v>21</v>
      </c>
      <c r="H262" s="24">
        <v>0</v>
      </c>
      <c r="I262" s="25"/>
      <c r="J262" s="40"/>
      <c r="K262" s="48"/>
    </row>
    <row r="263" spans="1:11" s="33" customFormat="1" ht="15.75" customHeight="1">
      <c r="A263" s="55" t="s">
        <v>146</v>
      </c>
      <c r="B263" s="42" t="s">
        <v>109</v>
      </c>
      <c r="C263" s="22" t="s">
        <v>14</v>
      </c>
      <c r="D263" s="30">
        <f>D265+D266+D267+D268</f>
        <v>242</v>
      </c>
      <c r="E263" s="23" t="s">
        <v>14</v>
      </c>
      <c r="F263" s="24">
        <f>F265+F266+F267+F268</f>
        <v>1788.4</v>
      </c>
      <c r="G263" s="23" t="s">
        <v>14</v>
      </c>
      <c r="H263" s="24">
        <f>H265+H266+H267+H268</f>
        <v>13920.5</v>
      </c>
      <c r="I263" s="25"/>
      <c r="J263" s="40"/>
      <c r="K263" s="48"/>
    </row>
    <row r="264" spans="1:11" s="33" customFormat="1" ht="15.75" customHeight="1">
      <c r="A264" s="55"/>
      <c r="B264" s="42"/>
      <c r="C264" s="26" t="s">
        <v>17</v>
      </c>
      <c r="D264" s="30"/>
      <c r="E264" s="27" t="s">
        <v>17</v>
      </c>
      <c r="F264" s="24"/>
      <c r="G264" s="27" t="s">
        <v>17</v>
      </c>
      <c r="H264" s="29"/>
      <c r="I264" s="25" t="s">
        <v>15</v>
      </c>
      <c r="J264" s="40"/>
      <c r="K264" s="48"/>
    </row>
    <row r="265" spans="1:11" s="33" customFormat="1" ht="15.75" customHeight="1">
      <c r="A265" s="55"/>
      <c r="B265" s="42"/>
      <c r="C265" s="28" t="s">
        <v>18</v>
      </c>
      <c r="D265" s="30">
        <v>0</v>
      </c>
      <c r="E265" s="24" t="s">
        <v>18</v>
      </c>
      <c r="F265" s="24">
        <v>0</v>
      </c>
      <c r="G265" s="24" t="s">
        <v>18</v>
      </c>
      <c r="H265" s="24">
        <v>0</v>
      </c>
      <c r="I265" s="25"/>
      <c r="J265" s="40"/>
      <c r="K265" s="48"/>
    </row>
    <row r="266" spans="1:11" s="33" customFormat="1" ht="15.75" customHeight="1">
      <c r="A266" s="55"/>
      <c r="B266" s="42"/>
      <c r="C266" s="28" t="s">
        <v>19</v>
      </c>
      <c r="D266" s="30">
        <v>0</v>
      </c>
      <c r="E266" s="24" t="s">
        <v>19</v>
      </c>
      <c r="F266" s="24">
        <v>0</v>
      </c>
      <c r="G266" s="24" t="s">
        <v>19</v>
      </c>
      <c r="H266" s="24">
        <v>0</v>
      </c>
      <c r="I266" s="25"/>
      <c r="J266" s="40"/>
      <c r="K266" s="48"/>
    </row>
    <row r="267" spans="1:11" s="33" customFormat="1" ht="15.75" customHeight="1">
      <c r="A267" s="55"/>
      <c r="B267" s="42"/>
      <c r="C267" s="28" t="s">
        <v>20</v>
      </c>
      <c r="D267" s="30">
        <v>242</v>
      </c>
      <c r="E267" s="24" t="s">
        <v>20</v>
      </c>
      <c r="F267" s="24">
        <v>1788.4</v>
      </c>
      <c r="G267" s="24" t="s">
        <v>20</v>
      </c>
      <c r="H267" s="24">
        <v>13920.5</v>
      </c>
      <c r="I267" s="25"/>
      <c r="J267" s="40"/>
      <c r="K267" s="48"/>
    </row>
    <row r="268" spans="1:11" s="33" customFormat="1" ht="15.75" customHeight="1">
      <c r="A268" s="55"/>
      <c r="B268" s="42"/>
      <c r="C268" s="28" t="s">
        <v>21</v>
      </c>
      <c r="D268" s="30">
        <v>0</v>
      </c>
      <c r="E268" s="24" t="s">
        <v>21</v>
      </c>
      <c r="F268" s="24">
        <v>0</v>
      </c>
      <c r="G268" s="24" t="s">
        <v>21</v>
      </c>
      <c r="H268" s="24">
        <v>0</v>
      </c>
      <c r="I268" s="25"/>
      <c r="J268" s="40"/>
      <c r="K268" s="48"/>
    </row>
    <row r="269" spans="1:11" s="33" customFormat="1" ht="15.75" customHeight="1">
      <c r="A269" s="55" t="s">
        <v>147</v>
      </c>
      <c r="B269" s="42" t="s">
        <v>50</v>
      </c>
      <c r="C269" s="22" t="s">
        <v>14</v>
      </c>
      <c r="D269" s="30">
        <f>D271+D272+D273+D274</f>
        <v>217.4</v>
      </c>
      <c r="E269" s="23" t="s">
        <v>14</v>
      </c>
      <c r="F269" s="24">
        <f>F271+F272+F273+F274</f>
        <v>17328.599999999999</v>
      </c>
      <c r="G269" s="23" t="s">
        <v>14</v>
      </c>
      <c r="H269" s="24">
        <f>H271+H272+H273+H274</f>
        <v>0</v>
      </c>
      <c r="I269" s="25" t="s">
        <v>25</v>
      </c>
      <c r="J269" s="40"/>
      <c r="K269" s="48"/>
    </row>
    <row r="270" spans="1:11" s="33" customFormat="1" ht="15.75" customHeight="1">
      <c r="A270" s="55"/>
      <c r="B270" s="42"/>
      <c r="C270" s="26" t="s">
        <v>17</v>
      </c>
      <c r="D270" s="30"/>
      <c r="E270" s="27" t="s">
        <v>17</v>
      </c>
      <c r="F270" s="24"/>
      <c r="G270" s="27" t="s">
        <v>17</v>
      </c>
      <c r="H270" s="29"/>
      <c r="I270" s="25"/>
      <c r="J270" s="40"/>
      <c r="K270" s="48"/>
    </row>
    <row r="271" spans="1:11" s="33" customFormat="1" ht="15.75" customHeight="1">
      <c r="A271" s="55"/>
      <c r="B271" s="42"/>
      <c r="C271" s="28" t="s">
        <v>18</v>
      </c>
      <c r="D271" s="30">
        <v>0</v>
      </c>
      <c r="E271" s="24" t="s">
        <v>18</v>
      </c>
      <c r="F271" s="24">
        <v>0</v>
      </c>
      <c r="G271" s="24" t="s">
        <v>18</v>
      </c>
      <c r="H271" s="24">
        <v>0</v>
      </c>
      <c r="I271" s="25"/>
      <c r="J271" s="40"/>
      <c r="K271" s="48"/>
    </row>
    <row r="272" spans="1:11" s="33" customFormat="1" ht="15.75" customHeight="1">
      <c r="A272" s="55"/>
      <c r="B272" s="42"/>
      <c r="C272" s="28" t="s">
        <v>19</v>
      </c>
      <c r="D272" s="30">
        <v>0</v>
      </c>
      <c r="E272" s="24" t="s">
        <v>19</v>
      </c>
      <c r="F272" s="24">
        <v>0</v>
      </c>
      <c r="G272" s="24" t="s">
        <v>19</v>
      </c>
      <c r="H272" s="24">
        <v>0</v>
      </c>
      <c r="I272" s="25"/>
      <c r="J272" s="40"/>
      <c r="K272" s="48"/>
    </row>
    <row r="273" spans="1:11" s="33" customFormat="1" ht="15.75" customHeight="1">
      <c r="A273" s="55"/>
      <c r="B273" s="42"/>
      <c r="C273" s="28" t="s">
        <v>20</v>
      </c>
      <c r="D273" s="30">
        <v>217.4</v>
      </c>
      <c r="E273" s="24" t="s">
        <v>20</v>
      </c>
      <c r="F273" s="24">
        <v>17328.599999999999</v>
      </c>
      <c r="G273" s="24" t="s">
        <v>20</v>
      </c>
      <c r="H273" s="24">
        <v>0</v>
      </c>
      <c r="I273" s="25"/>
      <c r="J273" s="40"/>
      <c r="K273" s="48"/>
    </row>
    <row r="274" spans="1:11" s="33" customFormat="1" ht="15.75" customHeight="1">
      <c r="A274" s="55"/>
      <c r="B274" s="42"/>
      <c r="C274" s="28" t="s">
        <v>21</v>
      </c>
      <c r="D274" s="30">
        <v>0</v>
      </c>
      <c r="E274" s="24" t="s">
        <v>21</v>
      </c>
      <c r="F274" s="24">
        <v>0</v>
      </c>
      <c r="G274" s="24" t="s">
        <v>21</v>
      </c>
      <c r="H274" s="24">
        <v>0</v>
      </c>
      <c r="I274" s="25"/>
      <c r="J274" s="40"/>
      <c r="K274" s="48"/>
    </row>
    <row r="275" spans="1:11" s="33" customFormat="1" ht="15.75" customHeight="1">
      <c r="A275" s="55" t="s">
        <v>148</v>
      </c>
      <c r="B275" s="42" t="s">
        <v>111</v>
      </c>
      <c r="C275" s="22" t="s">
        <v>14</v>
      </c>
      <c r="D275" s="30">
        <f>D277+D278+D279+D280</f>
        <v>473</v>
      </c>
      <c r="E275" s="23" t="s">
        <v>14</v>
      </c>
      <c r="F275" s="24">
        <f>F277+F278+F279+F280</f>
        <v>0</v>
      </c>
      <c r="G275" s="23" t="s">
        <v>14</v>
      </c>
      <c r="H275" s="24">
        <f>H277+H278+H279+H280</f>
        <v>0</v>
      </c>
      <c r="I275" s="25" t="s">
        <v>25</v>
      </c>
      <c r="J275" s="40"/>
      <c r="K275" s="48"/>
    </row>
    <row r="276" spans="1:11" s="33" customFormat="1" ht="15.75" customHeight="1">
      <c r="A276" s="55"/>
      <c r="B276" s="42"/>
      <c r="C276" s="26" t="s">
        <v>17</v>
      </c>
      <c r="D276" s="30"/>
      <c r="E276" s="27" t="s">
        <v>17</v>
      </c>
      <c r="F276" s="24"/>
      <c r="G276" s="27" t="s">
        <v>17</v>
      </c>
      <c r="H276" s="29"/>
      <c r="I276" s="25"/>
      <c r="J276" s="40"/>
      <c r="K276" s="48"/>
    </row>
    <row r="277" spans="1:11" s="33" customFormat="1" ht="15.75" customHeight="1">
      <c r="A277" s="55"/>
      <c r="B277" s="42"/>
      <c r="C277" s="28" t="s">
        <v>18</v>
      </c>
      <c r="D277" s="30">
        <v>0</v>
      </c>
      <c r="E277" s="24" t="s">
        <v>18</v>
      </c>
      <c r="F277" s="24">
        <v>0</v>
      </c>
      <c r="G277" s="24" t="s">
        <v>18</v>
      </c>
      <c r="H277" s="24">
        <v>0</v>
      </c>
      <c r="I277" s="25"/>
      <c r="J277" s="40"/>
      <c r="K277" s="48"/>
    </row>
    <row r="278" spans="1:11" s="33" customFormat="1" ht="15.75" customHeight="1">
      <c r="A278" s="55"/>
      <c r="B278" s="42"/>
      <c r="C278" s="28" t="s">
        <v>19</v>
      </c>
      <c r="D278" s="30">
        <v>0</v>
      </c>
      <c r="E278" s="24" t="s">
        <v>19</v>
      </c>
      <c r="F278" s="24">
        <v>0</v>
      </c>
      <c r="G278" s="24" t="s">
        <v>19</v>
      </c>
      <c r="H278" s="24">
        <v>0</v>
      </c>
      <c r="I278" s="25"/>
      <c r="J278" s="40"/>
      <c r="K278" s="48"/>
    </row>
    <row r="279" spans="1:11" s="33" customFormat="1" ht="15.75" customHeight="1">
      <c r="A279" s="55"/>
      <c r="B279" s="42"/>
      <c r="C279" s="28" t="s">
        <v>20</v>
      </c>
      <c r="D279" s="30">
        <v>473</v>
      </c>
      <c r="E279" s="24" t="s">
        <v>20</v>
      </c>
      <c r="F279" s="24">
        <v>0</v>
      </c>
      <c r="G279" s="24" t="s">
        <v>20</v>
      </c>
      <c r="H279" s="29">
        <v>0</v>
      </c>
      <c r="I279" s="25"/>
      <c r="J279" s="40"/>
      <c r="K279" s="48"/>
    </row>
    <row r="280" spans="1:11" s="33" customFormat="1" ht="15.75" customHeight="1">
      <c r="A280" s="55"/>
      <c r="B280" s="42"/>
      <c r="C280" s="28" t="s">
        <v>21</v>
      </c>
      <c r="D280" s="30">
        <v>0</v>
      </c>
      <c r="E280" s="24" t="s">
        <v>21</v>
      </c>
      <c r="F280" s="24">
        <v>0</v>
      </c>
      <c r="G280" s="24" t="s">
        <v>21</v>
      </c>
      <c r="H280" s="24">
        <v>0</v>
      </c>
      <c r="I280" s="25"/>
      <c r="J280" s="40"/>
      <c r="K280" s="48"/>
    </row>
    <row r="281" spans="1:11" s="33" customFormat="1" ht="15.75" customHeight="1">
      <c r="A281" s="55" t="s">
        <v>149</v>
      </c>
      <c r="B281" s="42" t="s">
        <v>110</v>
      </c>
      <c r="C281" s="22" t="s">
        <v>14</v>
      </c>
      <c r="D281" s="30">
        <f>D283+D284+D285+D286</f>
        <v>3500</v>
      </c>
      <c r="E281" s="23" t="s">
        <v>14</v>
      </c>
      <c r="F281" s="24">
        <f>F283+F284+F285+F286</f>
        <v>0</v>
      </c>
      <c r="G281" s="23" t="s">
        <v>14</v>
      </c>
      <c r="H281" s="24">
        <f>H283+H284+H285+H286</f>
        <v>0</v>
      </c>
      <c r="I281" s="28">
        <v>2026</v>
      </c>
      <c r="J281" s="40"/>
      <c r="K281" s="48"/>
    </row>
    <row r="282" spans="1:11" s="33" customFormat="1" ht="15.75" customHeight="1">
      <c r="A282" s="55"/>
      <c r="B282" s="42"/>
      <c r="C282" s="26" t="s">
        <v>17</v>
      </c>
      <c r="D282" s="30"/>
      <c r="E282" s="27" t="s">
        <v>17</v>
      </c>
      <c r="F282" s="24"/>
      <c r="G282" s="27" t="s">
        <v>17</v>
      </c>
      <c r="H282" s="29"/>
      <c r="I282" s="25"/>
      <c r="J282" s="40"/>
      <c r="K282" s="48"/>
    </row>
    <row r="283" spans="1:11" s="33" customFormat="1" ht="15.75" customHeight="1">
      <c r="A283" s="55"/>
      <c r="B283" s="42"/>
      <c r="C283" s="28" t="s">
        <v>18</v>
      </c>
      <c r="D283" s="30">
        <v>0</v>
      </c>
      <c r="E283" s="24" t="s">
        <v>18</v>
      </c>
      <c r="F283" s="24">
        <v>0</v>
      </c>
      <c r="G283" s="24" t="s">
        <v>18</v>
      </c>
      <c r="H283" s="24">
        <v>0</v>
      </c>
      <c r="I283" s="25"/>
      <c r="J283" s="40"/>
      <c r="K283" s="48"/>
    </row>
    <row r="284" spans="1:11" s="33" customFormat="1" ht="15.75" customHeight="1">
      <c r="A284" s="55"/>
      <c r="B284" s="42"/>
      <c r="C284" s="28" t="s">
        <v>19</v>
      </c>
      <c r="D284" s="30">
        <v>0</v>
      </c>
      <c r="E284" s="24" t="s">
        <v>19</v>
      </c>
      <c r="F284" s="24">
        <v>0</v>
      </c>
      <c r="G284" s="24" t="s">
        <v>19</v>
      </c>
      <c r="H284" s="24">
        <v>0</v>
      </c>
      <c r="I284" s="25"/>
      <c r="J284" s="40"/>
      <c r="K284" s="48"/>
    </row>
    <row r="285" spans="1:11" s="33" customFormat="1" ht="15.75" customHeight="1">
      <c r="A285" s="55"/>
      <c r="B285" s="42"/>
      <c r="C285" s="28" t="s">
        <v>20</v>
      </c>
      <c r="D285" s="30">
        <v>3500</v>
      </c>
      <c r="E285" s="24" t="s">
        <v>20</v>
      </c>
      <c r="F285" s="24">
        <v>0</v>
      </c>
      <c r="G285" s="24" t="s">
        <v>20</v>
      </c>
      <c r="H285" s="24">
        <v>0</v>
      </c>
      <c r="I285" s="25"/>
      <c r="J285" s="40"/>
      <c r="K285" s="48"/>
    </row>
    <row r="286" spans="1:11" s="33" customFormat="1" ht="15.75" customHeight="1">
      <c r="A286" s="55"/>
      <c r="B286" s="42"/>
      <c r="C286" s="28" t="s">
        <v>21</v>
      </c>
      <c r="D286" s="30">
        <v>0</v>
      </c>
      <c r="E286" s="24" t="s">
        <v>21</v>
      </c>
      <c r="F286" s="24">
        <v>0</v>
      </c>
      <c r="G286" s="24" t="s">
        <v>21</v>
      </c>
      <c r="H286" s="24">
        <v>0</v>
      </c>
      <c r="I286" s="25"/>
      <c r="J286" s="40"/>
      <c r="K286" s="48"/>
    </row>
    <row r="287" spans="1:11" s="33" customFormat="1" ht="15.75" customHeight="1">
      <c r="A287" s="55" t="s">
        <v>150</v>
      </c>
      <c r="B287" s="42" t="s">
        <v>51</v>
      </c>
      <c r="C287" s="22" t="s">
        <v>14</v>
      </c>
      <c r="D287" s="30">
        <f>D289+D290+D291+D292</f>
        <v>1898</v>
      </c>
      <c r="E287" s="23" t="s">
        <v>14</v>
      </c>
      <c r="F287" s="24">
        <f>F289+F290+F291+F292</f>
        <v>0</v>
      </c>
      <c r="G287" s="23" t="s">
        <v>14</v>
      </c>
      <c r="H287" s="24">
        <f>H289+H290+H291+H292</f>
        <v>0</v>
      </c>
      <c r="I287" s="28">
        <v>2026</v>
      </c>
      <c r="J287" s="40"/>
      <c r="K287" s="48"/>
    </row>
    <row r="288" spans="1:11" s="33" customFormat="1" ht="15.75" customHeight="1">
      <c r="A288" s="55"/>
      <c r="B288" s="42"/>
      <c r="C288" s="26" t="s">
        <v>17</v>
      </c>
      <c r="D288" s="30"/>
      <c r="E288" s="27" t="s">
        <v>17</v>
      </c>
      <c r="F288" s="24"/>
      <c r="G288" s="27" t="s">
        <v>17</v>
      </c>
      <c r="H288" s="29"/>
      <c r="I288" s="25"/>
      <c r="J288" s="40"/>
      <c r="K288" s="48"/>
    </row>
    <row r="289" spans="1:11" s="33" customFormat="1" ht="15.75" customHeight="1">
      <c r="A289" s="55"/>
      <c r="B289" s="42"/>
      <c r="C289" s="28" t="s">
        <v>18</v>
      </c>
      <c r="D289" s="30">
        <v>0</v>
      </c>
      <c r="E289" s="24" t="s">
        <v>18</v>
      </c>
      <c r="F289" s="24">
        <v>0</v>
      </c>
      <c r="G289" s="24" t="s">
        <v>18</v>
      </c>
      <c r="H289" s="24">
        <v>0</v>
      </c>
      <c r="I289" s="25"/>
      <c r="J289" s="40"/>
      <c r="K289" s="48"/>
    </row>
    <row r="290" spans="1:11" s="33" customFormat="1" ht="15.75" customHeight="1">
      <c r="A290" s="55"/>
      <c r="B290" s="42"/>
      <c r="C290" s="28" t="s">
        <v>19</v>
      </c>
      <c r="D290" s="30">
        <v>0</v>
      </c>
      <c r="E290" s="24" t="s">
        <v>19</v>
      </c>
      <c r="F290" s="24">
        <v>0</v>
      </c>
      <c r="G290" s="24" t="s">
        <v>19</v>
      </c>
      <c r="H290" s="24">
        <v>0</v>
      </c>
      <c r="I290" s="25"/>
      <c r="J290" s="40"/>
      <c r="K290" s="48"/>
    </row>
    <row r="291" spans="1:11" s="33" customFormat="1" ht="15.75" customHeight="1">
      <c r="A291" s="55"/>
      <c r="B291" s="42"/>
      <c r="C291" s="28" t="s">
        <v>20</v>
      </c>
      <c r="D291" s="30">
        <v>1898</v>
      </c>
      <c r="E291" s="24" t="s">
        <v>20</v>
      </c>
      <c r="F291" s="24">
        <v>0</v>
      </c>
      <c r="G291" s="24" t="s">
        <v>20</v>
      </c>
      <c r="H291" s="24">
        <v>0</v>
      </c>
      <c r="I291" s="25"/>
      <c r="J291" s="40"/>
      <c r="K291" s="48"/>
    </row>
    <row r="292" spans="1:11" s="33" customFormat="1" ht="15.75" customHeight="1">
      <c r="A292" s="55"/>
      <c r="B292" s="42"/>
      <c r="C292" s="28" t="s">
        <v>21</v>
      </c>
      <c r="D292" s="30">
        <v>0</v>
      </c>
      <c r="E292" s="24" t="s">
        <v>21</v>
      </c>
      <c r="F292" s="24">
        <v>0</v>
      </c>
      <c r="G292" s="24" t="s">
        <v>21</v>
      </c>
      <c r="H292" s="24">
        <v>0</v>
      </c>
      <c r="I292" s="25"/>
      <c r="J292" s="40"/>
      <c r="K292" s="48"/>
    </row>
    <row r="293" spans="1:11" s="33" customFormat="1" ht="15.75" customHeight="1">
      <c r="A293" s="55" t="s">
        <v>151</v>
      </c>
      <c r="B293" s="42" t="s">
        <v>112</v>
      </c>
      <c r="C293" s="22" t="s">
        <v>14</v>
      </c>
      <c r="D293" s="30">
        <f>D295+D296+D297+D298</f>
        <v>15992.4</v>
      </c>
      <c r="E293" s="23" t="s">
        <v>14</v>
      </c>
      <c r="F293" s="24">
        <f>F295+F296+F297+F298</f>
        <v>0</v>
      </c>
      <c r="G293" s="23" t="s">
        <v>14</v>
      </c>
      <c r="H293" s="24">
        <f>H295+H296+H297+H298</f>
        <v>0</v>
      </c>
      <c r="I293" s="28">
        <v>2026</v>
      </c>
      <c r="J293" s="40"/>
      <c r="K293" s="48"/>
    </row>
    <row r="294" spans="1:11" s="33" customFormat="1" ht="15.75" customHeight="1">
      <c r="A294" s="55"/>
      <c r="B294" s="42"/>
      <c r="C294" s="26" t="s">
        <v>17</v>
      </c>
      <c r="D294" s="30"/>
      <c r="E294" s="27" t="s">
        <v>17</v>
      </c>
      <c r="F294" s="24"/>
      <c r="G294" s="27" t="s">
        <v>17</v>
      </c>
      <c r="H294" s="29"/>
      <c r="I294" s="25"/>
      <c r="J294" s="40"/>
      <c r="K294" s="48"/>
    </row>
    <row r="295" spans="1:11" s="33" customFormat="1" ht="15.75" customHeight="1">
      <c r="A295" s="55"/>
      <c r="B295" s="42"/>
      <c r="C295" s="28" t="s">
        <v>18</v>
      </c>
      <c r="D295" s="30">
        <v>0</v>
      </c>
      <c r="E295" s="24" t="s">
        <v>18</v>
      </c>
      <c r="F295" s="24">
        <v>0</v>
      </c>
      <c r="G295" s="24" t="s">
        <v>18</v>
      </c>
      <c r="H295" s="24">
        <v>0</v>
      </c>
      <c r="I295" s="25"/>
      <c r="J295" s="40"/>
      <c r="K295" s="48"/>
    </row>
    <row r="296" spans="1:11" s="33" customFormat="1" ht="15.75" customHeight="1">
      <c r="A296" s="55"/>
      <c r="B296" s="42"/>
      <c r="C296" s="28" t="s">
        <v>19</v>
      </c>
      <c r="D296" s="30">
        <v>0</v>
      </c>
      <c r="E296" s="24" t="s">
        <v>19</v>
      </c>
      <c r="F296" s="24">
        <v>0</v>
      </c>
      <c r="G296" s="24" t="s">
        <v>19</v>
      </c>
      <c r="H296" s="24">
        <v>0</v>
      </c>
      <c r="I296" s="25"/>
      <c r="J296" s="40"/>
      <c r="K296" s="48"/>
    </row>
    <row r="297" spans="1:11" s="33" customFormat="1" ht="15.75" customHeight="1">
      <c r="A297" s="55"/>
      <c r="B297" s="42"/>
      <c r="C297" s="28" t="s">
        <v>20</v>
      </c>
      <c r="D297" s="30">
        <f>16236.9-244.5</f>
        <v>15992.4</v>
      </c>
      <c r="E297" s="24" t="s">
        <v>20</v>
      </c>
      <c r="F297" s="24">
        <v>0</v>
      </c>
      <c r="G297" s="24" t="s">
        <v>20</v>
      </c>
      <c r="H297" s="24">
        <v>0</v>
      </c>
      <c r="I297" s="25"/>
      <c r="J297" s="40"/>
      <c r="K297" s="48"/>
    </row>
    <row r="298" spans="1:11" s="33" customFormat="1" ht="15.75" customHeight="1">
      <c r="A298" s="55"/>
      <c r="B298" s="42"/>
      <c r="C298" s="28" t="s">
        <v>21</v>
      </c>
      <c r="D298" s="30">
        <v>0</v>
      </c>
      <c r="E298" s="24" t="s">
        <v>21</v>
      </c>
      <c r="F298" s="24">
        <v>0</v>
      </c>
      <c r="G298" s="24" t="s">
        <v>21</v>
      </c>
      <c r="H298" s="24">
        <v>0</v>
      </c>
      <c r="I298" s="25"/>
      <c r="J298" s="40"/>
      <c r="K298" s="48"/>
    </row>
    <row r="299" spans="1:11" s="33" customFormat="1" ht="15.75" customHeight="1">
      <c r="A299" s="55" t="s">
        <v>152</v>
      </c>
      <c r="B299" s="42" t="s">
        <v>52</v>
      </c>
      <c r="C299" s="22" t="s">
        <v>14</v>
      </c>
      <c r="D299" s="30">
        <f>D301+D302+D303+D304</f>
        <v>2977.7</v>
      </c>
      <c r="E299" s="23" t="s">
        <v>14</v>
      </c>
      <c r="F299" s="24">
        <f>F301+F302+F303+F304</f>
        <v>0</v>
      </c>
      <c r="G299" s="23" t="s">
        <v>14</v>
      </c>
      <c r="H299" s="24">
        <f>H301+H302+H303+H304</f>
        <v>0</v>
      </c>
      <c r="I299" s="28">
        <v>2026</v>
      </c>
      <c r="J299" s="40"/>
      <c r="K299" s="48"/>
    </row>
    <row r="300" spans="1:11" s="33" customFormat="1" ht="15.75" customHeight="1">
      <c r="A300" s="55"/>
      <c r="B300" s="42"/>
      <c r="C300" s="26" t="s">
        <v>17</v>
      </c>
      <c r="D300" s="30"/>
      <c r="E300" s="27" t="s">
        <v>17</v>
      </c>
      <c r="F300" s="24"/>
      <c r="G300" s="27" t="s">
        <v>17</v>
      </c>
      <c r="H300" s="29"/>
      <c r="I300" s="25"/>
      <c r="J300" s="40"/>
      <c r="K300" s="48"/>
    </row>
    <row r="301" spans="1:11" s="33" customFormat="1" ht="15.75" customHeight="1">
      <c r="A301" s="55"/>
      <c r="B301" s="42"/>
      <c r="C301" s="28" t="s">
        <v>18</v>
      </c>
      <c r="D301" s="30">
        <v>0</v>
      </c>
      <c r="E301" s="24" t="s">
        <v>18</v>
      </c>
      <c r="F301" s="24">
        <v>0</v>
      </c>
      <c r="G301" s="24" t="s">
        <v>18</v>
      </c>
      <c r="H301" s="24">
        <v>0</v>
      </c>
      <c r="I301" s="25"/>
      <c r="J301" s="40"/>
      <c r="K301" s="48"/>
    </row>
    <row r="302" spans="1:11" s="33" customFormat="1" ht="15.75" customHeight="1">
      <c r="A302" s="55"/>
      <c r="B302" s="42"/>
      <c r="C302" s="28" t="s">
        <v>19</v>
      </c>
      <c r="D302" s="30">
        <v>0</v>
      </c>
      <c r="E302" s="24" t="s">
        <v>19</v>
      </c>
      <c r="F302" s="24">
        <v>0</v>
      </c>
      <c r="G302" s="24" t="s">
        <v>19</v>
      </c>
      <c r="H302" s="24">
        <v>0</v>
      </c>
      <c r="I302" s="25"/>
      <c r="J302" s="40"/>
      <c r="K302" s="48"/>
    </row>
    <row r="303" spans="1:11" s="33" customFormat="1" ht="15.75" customHeight="1">
      <c r="A303" s="55"/>
      <c r="B303" s="42"/>
      <c r="C303" s="28" t="s">
        <v>20</v>
      </c>
      <c r="D303" s="30">
        <v>2977.7</v>
      </c>
      <c r="E303" s="24" t="s">
        <v>20</v>
      </c>
      <c r="F303" s="24">
        <v>0</v>
      </c>
      <c r="G303" s="24" t="s">
        <v>20</v>
      </c>
      <c r="H303" s="24">
        <v>0</v>
      </c>
      <c r="I303" s="25"/>
      <c r="J303" s="40"/>
      <c r="K303" s="48"/>
    </row>
    <row r="304" spans="1:11" s="33" customFormat="1" ht="15.75" customHeight="1">
      <c r="A304" s="55"/>
      <c r="B304" s="42"/>
      <c r="C304" s="28" t="s">
        <v>21</v>
      </c>
      <c r="D304" s="30">
        <v>0</v>
      </c>
      <c r="E304" s="24" t="s">
        <v>21</v>
      </c>
      <c r="F304" s="24">
        <v>0</v>
      </c>
      <c r="G304" s="24" t="s">
        <v>21</v>
      </c>
      <c r="H304" s="24">
        <v>0</v>
      </c>
      <c r="I304" s="25"/>
      <c r="J304" s="40"/>
      <c r="K304" s="48"/>
    </row>
    <row r="305" spans="1:11" s="33" customFormat="1" ht="15.75" customHeight="1">
      <c r="A305" s="55" t="s">
        <v>153</v>
      </c>
      <c r="B305" s="42" t="s">
        <v>53</v>
      </c>
      <c r="C305" s="22" t="s">
        <v>14</v>
      </c>
      <c r="D305" s="30">
        <f>D307+D308+D309+D310</f>
        <v>2706.1</v>
      </c>
      <c r="E305" s="23" t="s">
        <v>14</v>
      </c>
      <c r="F305" s="24">
        <f>F307+F308+F309+F310</f>
        <v>0</v>
      </c>
      <c r="G305" s="23" t="s">
        <v>14</v>
      </c>
      <c r="H305" s="24">
        <f>H307+H308+H309+H310</f>
        <v>0</v>
      </c>
      <c r="I305" s="28">
        <v>2026</v>
      </c>
      <c r="J305" s="40"/>
      <c r="K305" s="48"/>
    </row>
    <row r="306" spans="1:11" s="33" customFormat="1" ht="15.75" customHeight="1">
      <c r="A306" s="55"/>
      <c r="B306" s="42"/>
      <c r="C306" s="26" t="s">
        <v>17</v>
      </c>
      <c r="D306" s="30"/>
      <c r="E306" s="27" t="s">
        <v>17</v>
      </c>
      <c r="F306" s="24"/>
      <c r="G306" s="27" t="s">
        <v>17</v>
      </c>
      <c r="H306" s="29"/>
      <c r="I306" s="25"/>
      <c r="J306" s="40"/>
      <c r="K306" s="48"/>
    </row>
    <row r="307" spans="1:11" s="33" customFormat="1" ht="15.75" customHeight="1">
      <c r="A307" s="55"/>
      <c r="B307" s="42"/>
      <c r="C307" s="28" t="s">
        <v>18</v>
      </c>
      <c r="D307" s="30">
        <v>0</v>
      </c>
      <c r="E307" s="24" t="s">
        <v>18</v>
      </c>
      <c r="F307" s="24">
        <v>0</v>
      </c>
      <c r="G307" s="24" t="s">
        <v>18</v>
      </c>
      <c r="H307" s="24">
        <v>0</v>
      </c>
      <c r="I307" s="25"/>
      <c r="J307" s="40"/>
      <c r="K307" s="48"/>
    </row>
    <row r="308" spans="1:11" s="33" customFormat="1" ht="15.75" customHeight="1">
      <c r="A308" s="55"/>
      <c r="B308" s="42"/>
      <c r="C308" s="28" t="s">
        <v>19</v>
      </c>
      <c r="D308" s="30">
        <v>0</v>
      </c>
      <c r="E308" s="24" t="s">
        <v>19</v>
      </c>
      <c r="F308" s="24">
        <v>0</v>
      </c>
      <c r="G308" s="24" t="s">
        <v>19</v>
      </c>
      <c r="H308" s="24">
        <v>0</v>
      </c>
      <c r="I308" s="25"/>
      <c r="J308" s="40"/>
      <c r="K308" s="48"/>
    </row>
    <row r="309" spans="1:11" s="33" customFormat="1" ht="15.75" customHeight="1">
      <c r="A309" s="55"/>
      <c r="B309" s="42"/>
      <c r="C309" s="28" t="s">
        <v>20</v>
      </c>
      <c r="D309" s="30">
        <v>2706.1</v>
      </c>
      <c r="E309" s="24" t="s">
        <v>20</v>
      </c>
      <c r="F309" s="24">
        <v>0</v>
      </c>
      <c r="G309" s="24" t="s">
        <v>20</v>
      </c>
      <c r="H309" s="24">
        <v>0</v>
      </c>
      <c r="I309" s="25"/>
      <c r="J309" s="40"/>
      <c r="K309" s="48"/>
    </row>
    <row r="310" spans="1:11" s="33" customFormat="1" ht="15.75" customHeight="1">
      <c r="A310" s="55"/>
      <c r="B310" s="42"/>
      <c r="C310" s="28" t="s">
        <v>21</v>
      </c>
      <c r="D310" s="30">
        <v>0</v>
      </c>
      <c r="E310" s="24" t="s">
        <v>21</v>
      </c>
      <c r="F310" s="24">
        <v>0</v>
      </c>
      <c r="G310" s="24" t="s">
        <v>21</v>
      </c>
      <c r="H310" s="24">
        <v>0</v>
      </c>
      <c r="I310" s="25"/>
      <c r="J310" s="40"/>
      <c r="K310" s="48"/>
    </row>
    <row r="311" spans="1:11" s="33" customFormat="1" ht="15.75" customHeight="1">
      <c r="A311" s="55" t="s">
        <v>154</v>
      </c>
      <c r="B311" s="42" t="s">
        <v>113</v>
      </c>
      <c r="C311" s="22" t="s">
        <v>14</v>
      </c>
      <c r="D311" s="30">
        <f>D313+D314+D315+D316</f>
        <v>2660.41</v>
      </c>
      <c r="E311" s="23" t="s">
        <v>14</v>
      </c>
      <c r="F311" s="24">
        <f>F313+F314+F315+F316</f>
        <v>0</v>
      </c>
      <c r="G311" s="23" t="s">
        <v>14</v>
      </c>
      <c r="H311" s="24">
        <f>H313+H314+H315+H316</f>
        <v>0</v>
      </c>
      <c r="I311" s="25" t="s">
        <v>25</v>
      </c>
      <c r="J311" s="40"/>
      <c r="K311" s="48"/>
    </row>
    <row r="312" spans="1:11" s="33" customFormat="1" ht="15.75" customHeight="1">
      <c r="A312" s="55"/>
      <c r="B312" s="42"/>
      <c r="C312" s="26" t="s">
        <v>17</v>
      </c>
      <c r="D312" s="30"/>
      <c r="E312" s="27" t="s">
        <v>17</v>
      </c>
      <c r="F312" s="24"/>
      <c r="G312" s="27" t="s">
        <v>17</v>
      </c>
      <c r="H312" s="29"/>
      <c r="I312" s="25"/>
      <c r="J312" s="40"/>
      <c r="K312" s="48"/>
    </row>
    <row r="313" spans="1:11" s="33" customFormat="1" ht="15.75" customHeight="1">
      <c r="A313" s="55"/>
      <c r="B313" s="42"/>
      <c r="C313" s="28" t="s">
        <v>18</v>
      </c>
      <c r="D313" s="30">
        <v>0</v>
      </c>
      <c r="E313" s="24" t="s">
        <v>18</v>
      </c>
      <c r="F313" s="24">
        <v>0</v>
      </c>
      <c r="G313" s="24" t="s">
        <v>18</v>
      </c>
      <c r="H313" s="24">
        <v>0</v>
      </c>
      <c r="I313" s="25"/>
      <c r="J313" s="40"/>
      <c r="K313" s="48"/>
    </row>
    <row r="314" spans="1:11" s="33" customFormat="1" ht="15.75" customHeight="1">
      <c r="A314" s="55"/>
      <c r="B314" s="42"/>
      <c r="C314" s="28" t="s">
        <v>19</v>
      </c>
      <c r="D314" s="30">
        <v>0</v>
      </c>
      <c r="E314" s="24" t="s">
        <v>19</v>
      </c>
      <c r="F314" s="24">
        <v>0</v>
      </c>
      <c r="G314" s="24" t="s">
        <v>19</v>
      </c>
      <c r="H314" s="24">
        <v>0</v>
      </c>
      <c r="I314" s="25"/>
      <c r="J314" s="40"/>
      <c r="K314" s="48"/>
    </row>
    <row r="315" spans="1:11" s="33" customFormat="1" ht="15.75" customHeight="1">
      <c r="A315" s="55"/>
      <c r="B315" s="42"/>
      <c r="C315" s="28" t="s">
        <v>20</v>
      </c>
      <c r="D315" s="30">
        <f>8870-6209.59</f>
        <v>2660.41</v>
      </c>
      <c r="E315" s="24" t="s">
        <v>20</v>
      </c>
      <c r="F315" s="24">
        <v>0</v>
      </c>
      <c r="G315" s="24" t="s">
        <v>20</v>
      </c>
      <c r="H315" s="29">
        <v>0</v>
      </c>
      <c r="I315" s="25"/>
      <c r="J315" s="40"/>
      <c r="K315" s="48"/>
    </row>
    <row r="316" spans="1:11" s="33" customFormat="1" ht="15.75" customHeight="1">
      <c r="A316" s="55"/>
      <c r="B316" s="42"/>
      <c r="C316" s="28" t="s">
        <v>21</v>
      </c>
      <c r="D316" s="30">
        <v>0</v>
      </c>
      <c r="E316" s="24" t="s">
        <v>21</v>
      </c>
      <c r="F316" s="24">
        <v>0</v>
      </c>
      <c r="G316" s="24" t="s">
        <v>21</v>
      </c>
      <c r="H316" s="24">
        <v>0</v>
      </c>
      <c r="I316" s="25"/>
      <c r="J316" s="40"/>
      <c r="K316" s="48"/>
    </row>
    <row r="317" spans="1:11" s="33" customFormat="1" ht="15.75" customHeight="1">
      <c r="A317" s="55" t="s">
        <v>155</v>
      </c>
      <c r="B317" s="42" t="s">
        <v>55</v>
      </c>
      <c r="C317" s="22" t="s">
        <v>14</v>
      </c>
      <c r="D317" s="30">
        <f>D319+D320+D321+D322</f>
        <v>11338.5</v>
      </c>
      <c r="E317" s="23" t="s">
        <v>14</v>
      </c>
      <c r="F317" s="24">
        <f>F319+F320+F321+F322</f>
        <v>20000</v>
      </c>
      <c r="G317" s="23" t="s">
        <v>14</v>
      </c>
      <c r="H317" s="24">
        <f>H319+H320+H321+H322</f>
        <v>0</v>
      </c>
      <c r="I317" s="25" t="s">
        <v>25</v>
      </c>
      <c r="J317" s="40"/>
      <c r="K317" s="48"/>
    </row>
    <row r="318" spans="1:11" s="33" customFormat="1" ht="15.75" customHeight="1">
      <c r="A318" s="55"/>
      <c r="B318" s="42"/>
      <c r="C318" s="26" t="s">
        <v>17</v>
      </c>
      <c r="D318" s="30"/>
      <c r="E318" s="27" t="s">
        <v>17</v>
      </c>
      <c r="F318" s="24"/>
      <c r="G318" s="27" t="s">
        <v>17</v>
      </c>
      <c r="H318" s="29"/>
      <c r="I318" s="25"/>
      <c r="J318" s="40"/>
      <c r="K318" s="48"/>
    </row>
    <row r="319" spans="1:11" s="33" customFormat="1" ht="15.75" customHeight="1">
      <c r="A319" s="55"/>
      <c r="B319" s="42"/>
      <c r="C319" s="28" t="s">
        <v>18</v>
      </c>
      <c r="D319" s="30">
        <v>0</v>
      </c>
      <c r="E319" s="24" t="s">
        <v>18</v>
      </c>
      <c r="F319" s="24">
        <v>0</v>
      </c>
      <c r="G319" s="24" t="s">
        <v>18</v>
      </c>
      <c r="H319" s="24">
        <v>0</v>
      </c>
      <c r="I319" s="25"/>
      <c r="J319" s="40"/>
      <c r="K319" s="48"/>
    </row>
    <row r="320" spans="1:11" s="33" customFormat="1" ht="15.75" customHeight="1">
      <c r="A320" s="55"/>
      <c r="B320" s="42"/>
      <c r="C320" s="28" t="s">
        <v>19</v>
      </c>
      <c r="D320" s="30">
        <v>0</v>
      </c>
      <c r="E320" s="24" t="s">
        <v>19</v>
      </c>
      <c r="F320" s="24">
        <v>0</v>
      </c>
      <c r="G320" s="24" t="s">
        <v>19</v>
      </c>
      <c r="H320" s="24">
        <v>0</v>
      </c>
      <c r="I320" s="25"/>
      <c r="J320" s="40"/>
      <c r="K320" s="48"/>
    </row>
    <row r="321" spans="1:11" s="33" customFormat="1" ht="15.75" customHeight="1">
      <c r="A321" s="55"/>
      <c r="B321" s="42"/>
      <c r="C321" s="28" t="s">
        <v>20</v>
      </c>
      <c r="D321" s="30">
        <f>13102-1763.5</f>
        <v>11338.5</v>
      </c>
      <c r="E321" s="24" t="s">
        <v>20</v>
      </c>
      <c r="F321" s="24">
        <v>20000</v>
      </c>
      <c r="G321" s="24" t="s">
        <v>20</v>
      </c>
      <c r="H321" s="29">
        <v>0</v>
      </c>
      <c r="I321" s="25"/>
      <c r="J321" s="40"/>
      <c r="K321" s="48"/>
    </row>
    <row r="322" spans="1:11" s="33" customFormat="1" ht="15.75" customHeight="1">
      <c r="A322" s="55"/>
      <c r="B322" s="42"/>
      <c r="C322" s="28" t="s">
        <v>21</v>
      </c>
      <c r="D322" s="30">
        <v>0</v>
      </c>
      <c r="E322" s="24" t="s">
        <v>21</v>
      </c>
      <c r="F322" s="24">
        <v>0</v>
      </c>
      <c r="G322" s="24" t="s">
        <v>21</v>
      </c>
      <c r="H322" s="24">
        <v>0</v>
      </c>
      <c r="I322" s="25"/>
      <c r="J322" s="40"/>
      <c r="K322" s="48"/>
    </row>
    <row r="323" spans="1:11" s="33" customFormat="1" ht="15.75" customHeight="1">
      <c r="A323" s="55" t="s">
        <v>156</v>
      </c>
      <c r="B323" s="42" t="s">
        <v>114</v>
      </c>
      <c r="C323" s="22" t="s">
        <v>14</v>
      </c>
      <c r="D323" s="30">
        <f>D325+D326+D327+D328</f>
        <v>1800</v>
      </c>
      <c r="E323" s="23" t="s">
        <v>14</v>
      </c>
      <c r="F323" s="24">
        <f>F325+F326+F327+F328</f>
        <v>0</v>
      </c>
      <c r="G323" s="23" t="s">
        <v>14</v>
      </c>
      <c r="H323" s="24">
        <f>H325+H326+H327+H328</f>
        <v>0</v>
      </c>
      <c r="I323" s="28">
        <v>2026</v>
      </c>
      <c r="J323" s="40"/>
      <c r="K323" s="48"/>
    </row>
    <row r="324" spans="1:11" s="33" customFormat="1" ht="15.75" customHeight="1">
      <c r="A324" s="55"/>
      <c r="B324" s="42"/>
      <c r="C324" s="26" t="s">
        <v>17</v>
      </c>
      <c r="D324" s="30"/>
      <c r="E324" s="27" t="s">
        <v>17</v>
      </c>
      <c r="F324" s="24"/>
      <c r="G324" s="27" t="s">
        <v>17</v>
      </c>
      <c r="H324" s="29"/>
      <c r="I324" s="25"/>
      <c r="J324" s="40"/>
      <c r="K324" s="48"/>
    </row>
    <row r="325" spans="1:11" s="33" customFormat="1" ht="15.75" customHeight="1">
      <c r="A325" s="55"/>
      <c r="B325" s="42"/>
      <c r="C325" s="28" t="s">
        <v>18</v>
      </c>
      <c r="D325" s="30">
        <v>0</v>
      </c>
      <c r="E325" s="24" t="s">
        <v>18</v>
      </c>
      <c r="F325" s="24">
        <v>0</v>
      </c>
      <c r="G325" s="24" t="s">
        <v>18</v>
      </c>
      <c r="H325" s="24">
        <v>0</v>
      </c>
      <c r="I325" s="25"/>
      <c r="J325" s="40"/>
      <c r="K325" s="48"/>
    </row>
    <row r="326" spans="1:11" s="33" customFormat="1" ht="15.75" customHeight="1">
      <c r="A326" s="55"/>
      <c r="B326" s="42"/>
      <c r="C326" s="28" t="s">
        <v>19</v>
      </c>
      <c r="D326" s="30">
        <v>0</v>
      </c>
      <c r="E326" s="24" t="s">
        <v>19</v>
      </c>
      <c r="F326" s="24">
        <v>0</v>
      </c>
      <c r="G326" s="24" t="s">
        <v>19</v>
      </c>
      <c r="H326" s="24">
        <v>0</v>
      </c>
      <c r="I326" s="25"/>
      <c r="J326" s="40"/>
      <c r="K326" s="48"/>
    </row>
    <row r="327" spans="1:11" s="33" customFormat="1" ht="15.75" customHeight="1">
      <c r="A327" s="55"/>
      <c r="B327" s="42"/>
      <c r="C327" s="28" t="s">
        <v>20</v>
      </c>
      <c r="D327" s="30">
        <v>1800</v>
      </c>
      <c r="E327" s="24" t="s">
        <v>20</v>
      </c>
      <c r="F327" s="24">
        <v>0</v>
      </c>
      <c r="G327" s="24" t="s">
        <v>20</v>
      </c>
      <c r="H327" s="24">
        <v>0</v>
      </c>
      <c r="I327" s="25"/>
      <c r="J327" s="40"/>
      <c r="K327" s="48"/>
    </row>
    <row r="328" spans="1:11" s="33" customFormat="1" ht="15.75" customHeight="1">
      <c r="A328" s="55"/>
      <c r="B328" s="42"/>
      <c r="C328" s="28" t="s">
        <v>21</v>
      </c>
      <c r="D328" s="30">
        <v>0</v>
      </c>
      <c r="E328" s="24" t="s">
        <v>21</v>
      </c>
      <c r="F328" s="24">
        <v>0</v>
      </c>
      <c r="G328" s="24" t="s">
        <v>21</v>
      </c>
      <c r="H328" s="24">
        <v>0</v>
      </c>
      <c r="I328" s="25"/>
      <c r="J328" s="40"/>
      <c r="K328" s="48"/>
    </row>
    <row r="329" spans="1:11" s="33" customFormat="1" ht="15.75" customHeight="1">
      <c r="A329" s="55" t="s">
        <v>157</v>
      </c>
      <c r="B329" s="42" t="s">
        <v>115</v>
      </c>
      <c r="C329" s="22" t="s">
        <v>14</v>
      </c>
      <c r="D329" s="30">
        <f>D331+D332+D333+D334</f>
        <v>5621.6329999999998</v>
      </c>
      <c r="E329" s="23" t="s">
        <v>14</v>
      </c>
      <c r="F329" s="24">
        <f>F331+F332+F333+F334</f>
        <v>0</v>
      </c>
      <c r="G329" s="23" t="s">
        <v>14</v>
      </c>
      <c r="H329" s="24">
        <f>H331+H332+H333+H334</f>
        <v>0</v>
      </c>
      <c r="I329" s="25" t="s">
        <v>56</v>
      </c>
      <c r="J329" s="40"/>
      <c r="K329" s="48"/>
    </row>
    <row r="330" spans="1:11" s="33" customFormat="1" ht="15.75" customHeight="1">
      <c r="A330" s="55"/>
      <c r="B330" s="42"/>
      <c r="C330" s="26" t="s">
        <v>17</v>
      </c>
      <c r="D330" s="30"/>
      <c r="E330" s="27" t="s">
        <v>17</v>
      </c>
      <c r="F330" s="24"/>
      <c r="G330" s="27" t="s">
        <v>17</v>
      </c>
      <c r="H330" s="29"/>
      <c r="I330" s="25"/>
      <c r="J330" s="40"/>
      <c r="K330" s="48"/>
    </row>
    <row r="331" spans="1:11" s="33" customFormat="1" ht="15.75" customHeight="1">
      <c r="A331" s="55"/>
      <c r="B331" s="42"/>
      <c r="C331" s="28" t="s">
        <v>18</v>
      </c>
      <c r="D331" s="30">
        <v>0</v>
      </c>
      <c r="E331" s="24" t="s">
        <v>18</v>
      </c>
      <c r="F331" s="24">
        <v>0</v>
      </c>
      <c r="G331" s="24" t="s">
        <v>18</v>
      </c>
      <c r="H331" s="24">
        <v>0</v>
      </c>
      <c r="I331" s="25"/>
      <c r="J331" s="40"/>
      <c r="K331" s="48"/>
    </row>
    <row r="332" spans="1:11" s="33" customFormat="1" ht="15.75" customHeight="1">
      <c r="A332" s="55"/>
      <c r="B332" s="42"/>
      <c r="C332" s="28" t="s">
        <v>19</v>
      </c>
      <c r="D332" s="30">
        <v>0</v>
      </c>
      <c r="E332" s="24" t="s">
        <v>19</v>
      </c>
      <c r="F332" s="24">
        <v>0</v>
      </c>
      <c r="G332" s="24" t="s">
        <v>19</v>
      </c>
      <c r="H332" s="24">
        <v>0</v>
      </c>
      <c r="I332" s="25"/>
      <c r="J332" s="40"/>
      <c r="K332" s="48"/>
    </row>
    <row r="333" spans="1:11" s="33" customFormat="1" ht="15.75" customHeight="1">
      <c r="A333" s="55"/>
      <c r="B333" s="42"/>
      <c r="C333" s="28" t="s">
        <v>20</v>
      </c>
      <c r="D333" s="30">
        <f>6567.8-946.167</f>
        <v>5621.6329999999998</v>
      </c>
      <c r="E333" s="24" t="s">
        <v>20</v>
      </c>
      <c r="F333" s="24">
        <v>0</v>
      </c>
      <c r="G333" s="24" t="s">
        <v>20</v>
      </c>
      <c r="H333" s="24">
        <v>0</v>
      </c>
      <c r="I333" s="25"/>
      <c r="J333" s="40"/>
      <c r="K333" s="48"/>
    </row>
    <row r="334" spans="1:11" s="33" customFormat="1" ht="15.75" customHeight="1">
      <c r="A334" s="55"/>
      <c r="B334" s="42"/>
      <c r="C334" s="28" t="s">
        <v>21</v>
      </c>
      <c r="D334" s="30">
        <v>0</v>
      </c>
      <c r="E334" s="24" t="s">
        <v>21</v>
      </c>
      <c r="F334" s="24">
        <v>0</v>
      </c>
      <c r="G334" s="24" t="s">
        <v>21</v>
      </c>
      <c r="H334" s="24">
        <v>0</v>
      </c>
      <c r="I334" s="25"/>
      <c r="J334" s="40"/>
      <c r="K334" s="48"/>
    </row>
    <row r="335" spans="1:11" s="33" customFormat="1" ht="15.75" customHeight="1">
      <c r="A335" s="55" t="s">
        <v>158</v>
      </c>
      <c r="B335" s="42" t="s">
        <v>177</v>
      </c>
      <c r="C335" s="22" t="s">
        <v>14</v>
      </c>
      <c r="D335" s="30">
        <f>D337+D338+D339+D340</f>
        <v>423</v>
      </c>
      <c r="E335" s="23" t="s">
        <v>14</v>
      </c>
      <c r="F335" s="24">
        <f>F337+F338+F339+F340</f>
        <v>0</v>
      </c>
      <c r="G335" s="23" t="s">
        <v>14</v>
      </c>
      <c r="H335" s="24">
        <f>H337+H338+H339+H340</f>
        <v>11200</v>
      </c>
      <c r="I335" s="28">
        <v>2026</v>
      </c>
      <c r="J335" s="40"/>
      <c r="K335" s="48"/>
    </row>
    <row r="336" spans="1:11" s="33" customFormat="1" ht="15.75" customHeight="1">
      <c r="A336" s="55"/>
      <c r="B336" s="42"/>
      <c r="C336" s="26" t="s">
        <v>17</v>
      </c>
      <c r="D336" s="30"/>
      <c r="E336" s="27" t="s">
        <v>17</v>
      </c>
      <c r="F336" s="24"/>
      <c r="G336" s="27" t="s">
        <v>17</v>
      </c>
      <c r="H336" s="29"/>
      <c r="I336" s="25"/>
      <c r="J336" s="40"/>
      <c r="K336" s="48"/>
    </row>
    <row r="337" spans="1:11" s="33" customFormat="1" ht="15.75" customHeight="1">
      <c r="A337" s="55"/>
      <c r="B337" s="42"/>
      <c r="C337" s="28" t="s">
        <v>18</v>
      </c>
      <c r="D337" s="30">
        <v>0</v>
      </c>
      <c r="E337" s="24" t="s">
        <v>18</v>
      </c>
      <c r="F337" s="24">
        <v>0</v>
      </c>
      <c r="G337" s="24" t="s">
        <v>18</v>
      </c>
      <c r="H337" s="24">
        <v>0</v>
      </c>
      <c r="I337" s="25"/>
      <c r="J337" s="40"/>
      <c r="K337" s="48"/>
    </row>
    <row r="338" spans="1:11" s="33" customFormat="1" ht="15.75" customHeight="1">
      <c r="A338" s="55"/>
      <c r="B338" s="42"/>
      <c r="C338" s="28" t="s">
        <v>19</v>
      </c>
      <c r="D338" s="30">
        <v>0</v>
      </c>
      <c r="E338" s="24" t="s">
        <v>19</v>
      </c>
      <c r="F338" s="24">
        <v>0</v>
      </c>
      <c r="G338" s="24" t="s">
        <v>19</v>
      </c>
      <c r="H338" s="24">
        <v>0</v>
      </c>
      <c r="I338" s="25"/>
      <c r="J338" s="40"/>
      <c r="K338" s="48"/>
    </row>
    <row r="339" spans="1:11" s="33" customFormat="1" ht="15.75" customHeight="1">
      <c r="A339" s="55"/>
      <c r="B339" s="42"/>
      <c r="C339" s="28" t="s">
        <v>20</v>
      </c>
      <c r="D339" s="30">
        <v>423</v>
      </c>
      <c r="E339" s="24" t="s">
        <v>20</v>
      </c>
      <c r="F339" s="24">
        <v>0</v>
      </c>
      <c r="G339" s="24" t="s">
        <v>20</v>
      </c>
      <c r="H339" s="24">
        <v>11200</v>
      </c>
      <c r="I339" s="25"/>
      <c r="J339" s="40"/>
      <c r="K339" s="48"/>
    </row>
    <row r="340" spans="1:11" s="33" customFormat="1" ht="15.75" customHeight="1">
      <c r="A340" s="55"/>
      <c r="B340" s="42"/>
      <c r="C340" s="28" t="s">
        <v>21</v>
      </c>
      <c r="D340" s="30">
        <v>0</v>
      </c>
      <c r="E340" s="24" t="s">
        <v>21</v>
      </c>
      <c r="F340" s="24">
        <v>0</v>
      </c>
      <c r="G340" s="24" t="s">
        <v>21</v>
      </c>
      <c r="H340" s="24">
        <v>0</v>
      </c>
      <c r="I340" s="25"/>
      <c r="J340" s="40"/>
      <c r="K340" s="48"/>
    </row>
    <row r="341" spans="1:11" s="33" customFormat="1" ht="15.75" customHeight="1">
      <c r="A341" s="55" t="s">
        <v>159</v>
      </c>
      <c r="B341" s="42" t="s">
        <v>83</v>
      </c>
      <c r="C341" s="22" t="s">
        <v>14</v>
      </c>
      <c r="D341" s="30">
        <f>D343+D344+D345+D346</f>
        <v>138</v>
      </c>
      <c r="E341" s="23" t="s">
        <v>14</v>
      </c>
      <c r="F341" s="24">
        <f>F343+F344+F345+F346</f>
        <v>0</v>
      </c>
      <c r="G341" s="23" t="s">
        <v>14</v>
      </c>
      <c r="H341" s="24">
        <f>H343+H344+H345+H346</f>
        <v>0</v>
      </c>
      <c r="I341" s="28">
        <v>2026</v>
      </c>
      <c r="J341" s="40"/>
      <c r="K341" s="48"/>
    </row>
    <row r="342" spans="1:11" s="33" customFormat="1" ht="15.75" customHeight="1">
      <c r="A342" s="55"/>
      <c r="B342" s="42"/>
      <c r="C342" s="26" t="s">
        <v>17</v>
      </c>
      <c r="D342" s="30"/>
      <c r="E342" s="27" t="s">
        <v>17</v>
      </c>
      <c r="F342" s="24"/>
      <c r="G342" s="27" t="s">
        <v>17</v>
      </c>
      <c r="H342" s="29"/>
      <c r="I342" s="25"/>
      <c r="J342" s="40"/>
      <c r="K342" s="48"/>
    </row>
    <row r="343" spans="1:11" s="33" customFormat="1" ht="15.75" customHeight="1">
      <c r="A343" s="55"/>
      <c r="B343" s="42"/>
      <c r="C343" s="28" t="s">
        <v>18</v>
      </c>
      <c r="D343" s="30">
        <v>0</v>
      </c>
      <c r="E343" s="24" t="s">
        <v>18</v>
      </c>
      <c r="F343" s="24">
        <v>0</v>
      </c>
      <c r="G343" s="24" t="s">
        <v>18</v>
      </c>
      <c r="H343" s="24">
        <v>0</v>
      </c>
      <c r="I343" s="25"/>
      <c r="J343" s="40"/>
      <c r="K343" s="48"/>
    </row>
    <row r="344" spans="1:11" s="33" customFormat="1" ht="15.75" customHeight="1">
      <c r="A344" s="55"/>
      <c r="B344" s="42"/>
      <c r="C344" s="28" t="s">
        <v>19</v>
      </c>
      <c r="D344" s="30">
        <v>0</v>
      </c>
      <c r="E344" s="24" t="s">
        <v>19</v>
      </c>
      <c r="F344" s="24">
        <v>0</v>
      </c>
      <c r="G344" s="24" t="s">
        <v>19</v>
      </c>
      <c r="H344" s="24">
        <v>0</v>
      </c>
      <c r="I344" s="25"/>
      <c r="J344" s="40"/>
      <c r="K344" s="48"/>
    </row>
    <row r="345" spans="1:11" s="33" customFormat="1" ht="15.75" customHeight="1">
      <c r="A345" s="55"/>
      <c r="B345" s="42"/>
      <c r="C345" s="28" t="s">
        <v>20</v>
      </c>
      <c r="D345" s="30">
        <v>138</v>
      </c>
      <c r="E345" s="24" t="s">
        <v>20</v>
      </c>
      <c r="F345" s="24">
        <v>0</v>
      </c>
      <c r="G345" s="24" t="s">
        <v>20</v>
      </c>
      <c r="H345" s="24">
        <v>0</v>
      </c>
      <c r="I345" s="25"/>
      <c r="J345" s="40"/>
      <c r="K345" s="48"/>
    </row>
    <row r="346" spans="1:11" s="33" customFormat="1" ht="15.75" customHeight="1">
      <c r="A346" s="55"/>
      <c r="B346" s="42"/>
      <c r="C346" s="28" t="s">
        <v>21</v>
      </c>
      <c r="D346" s="30">
        <v>0</v>
      </c>
      <c r="E346" s="24" t="s">
        <v>21</v>
      </c>
      <c r="F346" s="24">
        <v>0</v>
      </c>
      <c r="G346" s="24" t="s">
        <v>21</v>
      </c>
      <c r="H346" s="24">
        <v>0</v>
      </c>
      <c r="I346" s="25"/>
      <c r="J346" s="40"/>
      <c r="K346" s="48"/>
    </row>
    <row r="347" spans="1:11" s="33" customFormat="1" ht="15.75" customHeight="1">
      <c r="A347" s="55" t="s">
        <v>160</v>
      </c>
      <c r="B347" s="42" t="s">
        <v>57</v>
      </c>
      <c r="C347" s="22" t="s">
        <v>14</v>
      </c>
      <c r="D347" s="30">
        <f>D349+D350+D351+D352</f>
        <v>700</v>
      </c>
      <c r="E347" s="23" t="s">
        <v>14</v>
      </c>
      <c r="F347" s="24">
        <f>F349+F350+F351+F352</f>
        <v>0</v>
      </c>
      <c r="G347" s="23" t="s">
        <v>14</v>
      </c>
      <c r="H347" s="24">
        <f>H349+H350+H351+H352</f>
        <v>0</v>
      </c>
      <c r="I347" s="25"/>
      <c r="J347" s="40"/>
      <c r="K347" s="48"/>
    </row>
    <row r="348" spans="1:11" s="33" customFormat="1" ht="15.75" customHeight="1">
      <c r="A348" s="55"/>
      <c r="B348" s="42"/>
      <c r="C348" s="26" t="s">
        <v>17</v>
      </c>
      <c r="D348" s="30"/>
      <c r="E348" s="27" t="s">
        <v>17</v>
      </c>
      <c r="F348" s="24"/>
      <c r="G348" s="27" t="s">
        <v>17</v>
      </c>
      <c r="H348" s="29"/>
      <c r="I348" s="25"/>
      <c r="J348" s="40"/>
      <c r="K348" s="48"/>
    </row>
    <row r="349" spans="1:11" s="33" customFormat="1" ht="15.75" customHeight="1">
      <c r="A349" s="55"/>
      <c r="B349" s="42"/>
      <c r="C349" s="28" t="s">
        <v>18</v>
      </c>
      <c r="D349" s="30">
        <v>0</v>
      </c>
      <c r="E349" s="24" t="s">
        <v>18</v>
      </c>
      <c r="F349" s="24">
        <v>0</v>
      </c>
      <c r="G349" s="24" t="s">
        <v>18</v>
      </c>
      <c r="H349" s="24">
        <v>0</v>
      </c>
      <c r="I349" s="25"/>
      <c r="J349" s="40"/>
      <c r="K349" s="48"/>
    </row>
    <row r="350" spans="1:11" s="33" customFormat="1" ht="15.75" customHeight="1">
      <c r="A350" s="55"/>
      <c r="B350" s="42"/>
      <c r="C350" s="28" t="s">
        <v>19</v>
      </c>
      <c r="D350" s="30">
        <v>0</v>
      </c>
      <c r="E350" s="24" t="s">
        <v>19</v>
      </c>
      <c r="F350" s="24">
        <v>0</v>
      </c>
      <c r="G350" s="24" t="s">
        <v>19</v>
      </c>
      <c r="H350" s="24">
        <v>0</v>
      </c>
      <c r="I350" s="25"/>
      <c r="J350" s="40"/>
      <c r="K350" s="48"/>
    </row>
    <row r="351" spans="1:11" s="33" customFormat="1" ht="15.75" customHeight="1">
      <c r="A351" s="55"/>
      <c r="B351" s="42"/>
      <c r="C351" s="28" t="s">
        <v>20</v>
      </c>
      <c r="D351" s="30">
        <v>700</v>
      </c>
      <c r="E351" s="24" t="s">
        <v>20</v>
      </c>
      <c r="F351" s="24">
        <v>0</v>
      </c>
      <c r="G351" s="24" t="s">
        <v>20</v>
      </c>
      <c r="H351" s="24">
        <v>0</v>
      </c>
      <c r="I351" s="25"/>
      <c r="J351" s="40"/>
      <c r="K351" s="48"/>
    </row>
    <row r="352" spans="1:11" s="33" customFormat="1" ht="15.75" customHeight="1">
      <c r="A352" s="55"/>
      <c r="B352" s="42"/>
      <c r="C352" s="28" t="s">
        <v>21</v>
      </c>
      <c r="D352" s="30">
        <v>0</v>
      </c>
      <c r="E352" s="24" t="s">
        <v>21</v>
      </c>
      <c r="F352" s="24">
        <v>0</v>
      </c>
      <c r="G352" s="24" t="s">
        <v>21</v>
      </c>
      <c r="H352" s="24">
        <v>0</v>
      </c>
      <c r="I352" s="25"/>
      <c r="J352" s="40"/>
      <c r="K352" s="48"/>
    </row>
    <row r="353" spans="1:11" s="33" customFormat="1" ht="15.75" customHeight="1">
      <c r="A353" s="55" t="s">
        <v>161</v>
      </c>
      <c r="B353" s="42" t="s">
        <v>81</v>
      </c>
      <c r="C353" s="22" t="s">
        <v>14</v>
      </c>
      <c r="D353" s="30">
        <f>D355+D356+D357+D358</f>
        <v>4025.3</v>
      </c>
      <c r="E353" s="23" t="s">
        <v>14</v>
      </c>
      <c r="F353" s="24">
        <f>F355+F356+F357+F358</f>
        <v>0</v>
      </c>
      <c r="G353" s="23" t="s">
        <v>14</v>
      </c>
      <c r="H353" s="24">
        <f>H355+H356+H357+H358</f>
        <v>0</v>
      </c>
      <c r="I353" s="25"/>
      <c r="J353" s="40"/>
      <c r="K353" s="48"/>
    </row>
    <row r="354" spans="1:11" s="33" customFormat="1" ht="15.75" customHeight="1">
      <c r="A354" s="55"/>
      <c r="B354" s="42"/>
      <c r="C354" s="26" t="s">
        <v>17</v>
      </c>
      <c r="D354" s="30"/>
      <c r="E354" s="27" t="s">
        <v>17</v>
      </c>
      <c r="F354" s="24"/>
      <c r="G354" s="27" t="s">
        <v>17</v>
      </c>
      <c r="H354" s="29"/>
      <c r="I354" s="25"/>
      <c r="J354" s="40"/>
      <c r="K354" s="48"/>
    </row>
    <row r="355" spans="1:11" s="33" customFormat="1" ht="15.75" customHeight="1">
      <c r="A355" s="55"/>
      <c r="B355" s="42"/>
      <c r="C355" s="28" t="s">
        <v>18</v>
      </c>
      <c r="D355" s="30">
        <v>0</v>
      </c>
      <c r="E355" s="24" t="s">
        <v>18</v>
      </c>
      <c r="F355" s="24">
        <v>0</v>
      </c>
      <c r="G355" s="24" t="s">
        <v>18</v>
      </c>
      <c r="H355" s="24">
        <v>0</v>
      </c>
      <c r="I355" s="25"/>
      <c r="J355" s="40"/>
      <c r="K355" s="48"/>
    </row>
    <row r="356" spans="1:11" s="33" customFormat="1" ht="15.75" customHeight="1">
      <c r="A356" s="55"/>
      <c r="B356" s="42"/>
      <c r="C356" s="28" t="s">
        <v>19</v>
      </c>
      <c r="D356" s="30">
        <v>0</v>
      </c>
      <c r="E356" s="24" t="s">
        <v>19</v>
      </c>
      <c r="F356" s="24">
        <v>0</v>
      </c>
      <c r="G356" s="24" t="s">
        <v>19</v>
      </c>
      <c r="H356" s="24">
        <v>0</v>
      </c>
      <c r="I356" s="25"/>
      <c r="J356" s="40"/>
      <c r="K356" s="48"/>
    </row>
    <row r="357" spans="1:11" s="33" customFormat="1" ht="15.75" customHeight="1">
      <c r="A357" s="55"/>
      <c r="B357" s="42"/>
      <c r="C357" s="28" t="s">
        <v>20</v>
      </c>
      <c r="D357" s="30">
        <v>4025.3</v>
      </c>
      <c r="E357" s="24" t="s">
        <v>20</v>
      </c>
      <c r="F357" s="24">
        <v>0</v>
      </c>
      <c r="G357" s="24" t="s">
        <v>20</v>
      </c>
      <c r="H357" s="24">
        <v>0</v>
      </c>
      <c r="I357" s="25"/>
      <c r="J357" s="40"/>
      <c r="K357" s="48"/>
    </row>
    <row r="358" spans="1:11" s="33" customFormat="1" ht="15.75" customHeight="1">
      <c r="A358" s="55"/>
      <c r="B358" s="42"/>
      <c r="C358" s="28" t="s">
        <v>21</v>
      </c>
      <c r="D358" s="30">
        <v>0</v>
      </c>
      <c r="E358" s="24" t="s">
        <v>21</v>
      </c>
      <c r="F358" s="24">
        <v>0</v>
      </c>
      <c r="G358" s="24" t="s">
        <v>21</v>
      </c>
      <c r="H358" s="24">
        <v>0</v>
      </c>
      <c r="I358" s="25"/>
      <c r="J358" s="40"/>
      <c r="K358" s="48"/>
    </row>
    <row r="359" spans="1:11" s="33" customFormat="1" ht="15.75" customHeight="1">
      <c r="A359" s="55" t="s">
        <v>162</v>
      </c>
      <c r="B359" s="42" t="s">
        <v>80</v>
      </c>
      <c r="C359" s="22" t="s">
        <v>14</v>
      </c>
      <c r="D359" s="30">
        <f>D361+D362+D363+D364</f>
        <v>1135</v>
      </c>
      <c r="E359" s="23" t="s">
        <v>14</v>
      </c>
      <c r="F359" s="24">
        <f>F361+F362+F363+F364</f>
        <v>0</v>
      </c>
      <c r="G359" s="23" t="s">
        <v>14</v>
      </c>
      <c r="H359" s="24">
        <f>H361+H362+H363+H364</f>
        <v>0</v>
      </c>
      <c r="I359" s="25"/>
      <c r="J359" s="40"/>
      <c r="K359" s="48"/>
    </row>
    <row r="360" spans="1:11" s="33" customFormat="1" ht="15.75" customHeight="1">
      <c r="A360" s="55"/>
      <c r="B360" s="42"/>
      <c r="C360" s="26" t="s">
        <v>17</v>
      </c>
      <c r="D360" s="30"/>
      <c r="E360" s="27" t="s">
        <v>17</v>
      </c>
      <c r="F360" s="24"/>
      <c r="G360" s="27" t="s">
        <v>17</v>
      </c>
      <c r="H360" s="29"/>
      <c r="I360" s="25"/>
      <c r="J360" s="40"/>
      <c r="K360" s="48"/>
    </row>
    <row r="361" spans="1:11" s="33" customFormat="1" ht="15.75" customHeight="1">
      <c r="A361" s="55"/>
      <c r="B361" s="42"/>
      <c r="C361" s="28" t="s">
        <v>18</v>
      </c>
      <c r="D361" s="30">
        <v>0</v>
      </c>
      <c r="E361" s="24" t="s">
        <v>18</v>
      </c>
      <c r="F361" s="24">
        <v>0</v>
      </c>
      <c r="G361" s="24" t="s">
        <v>18</v>
      </c>
      <c r="H361" s="24">
        <v>0</v>
      </c>
      <c r="I361" s="25"/>
      <c r="J361" s="40"/>
      <c r="K361" s="48"/>
    </row>
    <row r="362" spans="1:11" s="33" customFormat="1" ht="15.75" customHeight="1">
      <c r="A362" s="55"/>
      <c r="B362" s="42"/>
      <c r="C362" s="28" t="s">
        <v>19</v>
      </c>
      <c r="D362" s="30">
        <v>0</v>
      </c>
      <c r="E362" s="24" t="s">
        <v>19</v>
      </c>
      <c r="F362" s="24">
        <v>0</v>
      </c>
      <c r="G362" s="24" t="s">
        <v>19</v>
      </c>
      <c r="H362" s="24">
        <v>0</v>
      </c>
      <c r="I362" s="25"/>
      <c r="J362" s="40"/>
      <c r="K362" s="48"/>
    </row>
    <row r="363" spans="1:11" s="33" customFormat="1" ht="15.75" customHeight="1">
      <c r="A363" s="55"/>
      <c r="B363" s="42"/>
      <c r="C363" s="28" t="s">
        <v>20</v>
      </c>
      <c r="D363" s="30">
        <v>1135</v>
      </c>
      <c r="E363" s="24" t="s">
        <v>20</v>
      </c>
      <c r="F363" s="24">
        <v>0</v>
      </c>
      <c r="G363" s="24" t="s">
        <v>20</v>
      </c>
      <c r="H363" s="24">
        <v>0</v>
      </c>
      <c r="I363" s="25"/>
      <c r="J363" s="40"/>
      <c r="K363" s="48"/>
    </row>
    <row r="364" spans="1:11" s="33" customFormat="1" ht="15.75" customHeight="1">
      <c r="A364" s="55"/>
      <c r="B364" s="42"/>
      <c r="C364" s="28" t="s">
        <v>21</v>
      </c>
      <c r="D364" s="30">
        <v>0</v>
      </c>
      <c r="E364" s="24" t="s">
        <v>21</v>
      </c>
      <c r="F364" s="24">
        <v>0</v>
      </c>
      <c r="G364" s="24" t="s">
        <v>21</v>
      </c>
      <c r="H364" s="24">
        <v>0</v>
      </c>
      <c r="I364" s="25"/>
      <c r="J364" s="40"/>
      <c r="K364" s="48"/>
    </row>
    <row r="365" spans="1:11" s="33" customFormat="1" ht="15.75" customHeight="1">
      <c r="A365" s="55" t="s">
        <v>163</v>
      </c>
      <c r="B365" s="42" t="s">
        <v>116</v>
      </c>
      <c r="C365" s="22" t="s">
        <v>14</v>
      </c>
      <c r="D365" s="30">
        <f>D367+D368+D369+D370</f>
        <v>1800</v>
      </c>
      <c r="E365" s="23" t="s">
        <v>14</v>
      </c>
      <c r="F365" s="24">
        <f>F367+F368+F369+F370</f>
        <v>0</v>
      </c>
      <c r="G365" s="23" t="s">
        <v>14</v>
      </c>
      <c r="H365" s="24">
        <f>H367+H368+H369+H370</f>
        <v>0</v>
      </c>
      <c r="I365" s="28">
        <v>2026</v>
      </c>
      <c r="J365" s="40"/>
      <c r="K365" s="48"/>
    </row>
    <row r="366" spans="1:11" s="33" customFormat="1" ht="15.75" customHeight="1">
      <c r="A366" s="55"/>
      <c r="B366" s="42"/>
      <c r="C366" s="26" t="s">
        <v>17</v>
      </c>
      <c r="D366" s="30"/>
      <c r="E366" s="27" t="s">
        <v>17</v>
      </c>
      <c r="F366" s="24"/>
      <c r="G366" s="27" t="s">
        <v>17</v>
      </c>
      <c r="H366" s="29"/>
      <c r="I366" s="25"/>
      <c r="J366" s="40"/>
      <c r="K366" s="48"/>
    </row>
    <row r="367" spans="1:11" s="33" customFormat="1" ht="15.75" customHeight="1">
      <c r="A367" s="55"/>
      <c r="B367" s="42"/>
      <c r="C367" s="28" t="s">
        <v>18</v>
      </c>
      <c r="D367" s="30">
        <v>0</v>
      </c>
      <c r="E367" s="24" t="s">
        <v>18</v>
      </c>
      <c r="F367" s="24">
        <v>0</v>
      </c>
      <c r="G367" s="24" t="s">
        <v>18</v>
      </c>
      <c r="H367" s="24">
        <v>0</v>
      </c>
      <c r="I367" s="25"/>
      <c r="J367" s="40"/>
      <c r="K367" s="48"/>
    </row>
    <row r="368" spans="1:11" s="33" customFormat="1" ht="15.75" customHeight="1">
      <c r="A368" s="55"/>
      <c r="B368" s="42"/>
      <c r="C368" s="28" t="s">
        <v>19</v>
      </c>
      <c r="D368" s="30">
        <v>0</v>
      </c>
      <c r="E368" s="24" t="s">
        <v>19</v>
      </c>
      <c r="F368" s="24">
        <v>0</v>
      </c>
      <c r="G368" s="24" t="s">
        <v>19</v>
      </c>
      <c r="H368" s="24">
        <v>0</v>
      </c>
      <c r="I368" s="25"/>
      <c r="J368" s="40"/>
      <c r="K368" s="48"/>
    </row>
    <row r="369" spans="1:11" s="33" customFormat="1" ht="15.75" customHeight="1">
      <c r="A369" s="55"/>
      <c r="B369" s="42"/>
      <c r="C369" s="28" t="s">
        <v>20</v>
      </c>
      <c r="D369" s="30">
        <v>1800</v>
      </c>
      <c r="E369" s="24" t="s">
        <v>20</v>
      </c>
      <c r="F369" s="24">
        <v>0</v>
      </c>
      <c r="G369" s="24" t="s">
        <v>20</v>
      </c>
      <c r="H369" s="24">
        <v>0</v>
      </c>
      <c r="I369" s="25"/>
      <c r="J369" s="40"/>
      <c r="K369" s="48"/>
    </row>
    <row r="370" spans="1:11" s="33" customFormat="1" ht="15.75" customHeight="1">
      <c r="A370" s="55"/>
      <c r="B370" s="42"/>
      <c r="C370" s="28" t="s">
        <v>21</v>
      </c>
      <c r="D370" s="30">
        <v>0</v>
      </c>
      <c r="E370" s="24" t="s">
        <v>21</v>
      </c>
      <c r="F370" s="24">
        <v>0</v>
      </c>
      <c r="G370" s="24" t="s">
        <v>21</v>
      </c>
      <c r="H370" s="24">
        <v>0</v>
      </c>
      <c r="I370" s="25"/>
      <c r="J370" s="40"/>
      <c r="K370" s="48"/>
    </row>
    <row r="371" spans="1:11" s="33" customFormat="1" ht="15.75" customHeight="1">
      <c r="A371" s="55" t="s">
        <v>164</v>
      </c>
      <c r="B371" s="42" t="s">
        <v>58</v>
      </c>
      <c r="C371" s="22" t="s">
        <v>14</v>
      </c>
      <c r="D371" s="30">
        <f>D373+D374+D375+D376</f>
        <v>500</v>
      </c>
      <c r="E371" s="22" t="s">
        <v>14</v>
      </c>
      <c r="F371" s="30">
        <f>F373+F374+F375+F376</f>
        <v>0</v>
      </c>
      <c r="G371" s="22" t="s">
        <v>14</v>
      </c>
      <c r="H371" s="30">
        <f>H373+H374+H375+H376</f>
        <v>15026</v>
      </c>
      <c r="I371" s="28">
        <v>2026</v>
      </c>
      <c r="J371" s="40"/>
      <c r="K371" s="48"/>
    </row>
    <row r="372" spans="1:11" s="33" customFormat="1" ht="15.75" customHeight="1">
      <c r="A372" s="55"/>
      <c r="B372" s="42"/>
      <c r="C372" s="26" t="s">
        <v>17</v>
      </c>
      <c r="D372" s="30"/>
      <c r="E372" s="26" t="s">
        <v>17</v>
      </c>
      <c r="F372" s="30"/>
      <c r="G372" s="26" t="s">
        <v>17</v>
      </c>
      <c r="H372" s="31"/>
      <c r="I372" s="25"/>
      <c r="J372" s="40"/>
      <c r="K372" s="48"/>
    </row>
    <row r="373" spans="1:11" s="33" customFormat="1" ht="15.75" customHeight="1">
      <c r="A373" s="55"/>
      <c r="B373" s="42"/>
      <c r="C373" s="28" t="s">
        <v>18</v>
      </c>
      <c r="D373" s="30">
        <v>0</v>
      </c>
      <c r="E373" s="28" t="s">
        <v>18</v>
      </c>
      <c r="F373" s="30">
        <v>0</v>
      </c>
      <c r="G373" s="28" t="s">
        <v>18</v>
      </c>
      <c r="H373" s="30">
        <v>0</v>
      </c>
      <c r="I373" s="25"/>
      <c r="J373" s="40"/>
      <c r="K373" s="48"/>
    </row>
    <row r="374" spans="1:11" s="33" customFormat="1" ht="15.75" customHeight="1">
      <c r="A374" s="55"/>
      <c r="B374" s="42"/>
      <c r="C374" s="28" t="s">
        <v>19</v>
      </c>
      <c r="D374" s="30">
        <v>0</v>
      </c>
      <c r="E374" s="28" t="s">
        <v>19</v>
      </c>
      <c r="F374" s="30">
        <v>0</v>
      </c>
      <c r="G374" s="28" t="s">
        <v>19</v>
      </c>
      <c r="H374" s="30">
        <v>0</v>
      </c>
      <c r="I374" s="25"/>
      <c r="J374" s="40"/>
      <c r="K374" s="48"/>
    </row>
    <row r="375" spans="1:11" s="33" customFormat="1" ht="15.75" customHeight="1">
      <c r="A375" s="55"/>
      <c r="B375" s="42"/>
      <c r="C375" s="28" t="s">
        <v>20</v>
      </c>
      <c r="D375" s="30">
        <v>500</v>
      </c>
      <c r="E375" s="28" t="s">
        <v>20</v>
      </c>
      <c r="F375" s="30">
        <v>0</v>
      </c>
      <c r="G375" s="28" t="s">
        <v>20</v>
      </c>
      <c r="H375" s="30">
        <v>15026</v>
      </c>
      <c r="I375" s="25"/>
      <c r="J375" s="40"/>
      <c r="K375" s="48"/>
    </row>
    <row r="376" spans="1:11" s="33" customFormat="1" ht="15.75" customHeight="1">
      <c r="A376" s="55"/>
      <c r="B376" s="42"/>
      <c r="C376" s="28" t="s">
        <v>21</v>
      </c>
      <c r="D376" s="30">
        <v>0</v>
      </c>
      <c r="E376" s="28" t="s">
        <v>21</v>
      </c>
      <c r="F376" s="30">
        <v>0</v>
      </c>
      <c r="G376" s="28" t="s">
        <v>21</v>
      </c>
      <c r="H376" s="30">
        <v>0</v>
      </c>
      <c r="I376" s="25"/>
      <c r="J376" s="40"/>
      <c r="K376" s="48"/>
    </row>
    <row r="377" spans="1:11" s="33" customFormat="1" ht="15.75" customHeight="1">
      <c r="A377" s="55" t="s">
        <v>165</v>
      </c>
      <c r="B377" s="43" t="s">
        <v>79</v>
      </c>
      <c r="C377" s="22" t="s">
        <v>14</v>
      </c>
      <c r="D377" s="30">
        <f>D379+D380+D381+D382</f>
        <v>500</v>
      </c>
      <c r="E377" s="22" t="s">
        <v>14</v>
      </c>
      <c r="F377" s="30">
        <f>F379+F380+F381+F382</f>
        <v>0</v>
      </c>
      <c r="G377" s="22" t="s">
        <v>14</v>
      </c>
      <c r="H377" s="30">
        <f>H379+H380+H381+H382</f>
        <v>0</v>
      </c>
      <c r="I377" s="28">
        <v>2026</v>
      </c>
      <c r="J377" s="40"/>
      <c r="K377" s="48"/>
    </row>
    <row r="378" spans="1:11" s="33" customFormat="1" ht="15.75" customHeight="1">
      <c r="A378" s="55"/>
      <c r="B378" s="44"/>
      <c r="C378" s="26" t="s">
        <v>17</v>
      </c>
      <c r="D378" s="30"/>
      <c r="E378" s="26" t="s">
        <v>17</v>
      </c>
      <c r="F378" s="30"/>
      <c r="G378" s="26" t="s">
        <v>17</v>
      </c>
      <c r="H378" s="31"/>
      <c r="I378" s="25"/>
      <c r="J378" s="40"/>
      <c r="K378" s="48"/>
    </row>
    <row r="379" spans="1:11" s="33" customFormat="1" ht="15.75" customHeight="1">
      <c r="A379" s="55"/>
      <c r="B379" s="44"/>
      <c r="C379" s="28" t="s">
        <v>18</v>
      </c>
      <c r="D379" s="30">
        <v>0</v>
      </c>
      <c r="E379" s="28" t="s">
        <v>18</v>
      </c>
      <c r="F379" s="30">
        <v>0</v>
      </c>
      <c r="G379" s="28" t="s">
        <v>18</v>
      </c>
      <c r="H379" s="30">
        <v>0</v>
      </c>
      <c r="I379" s="25"/>
      <c r="J379" s="40"/>
      <c r="K379" s="48"/>
    </row>
    <row r="380" spans="1:11" s="33" customFormat="1" ht="15.75" customHeight="1">
      <c r="A380" s="55"/>
      <c r="B380" s="44"/>
      <c r="C380" s="28" t="s">
        <v>19</v>
      </c>
      <c r="D380" s="30">
        <v>0</v>
      </c>
      <c r="E380" s="28" t="s">
        <v>19</v>
      </c>
      <c r="F380" s="30">
        <v>0</v>
      </c>
      <c r="G380" s="28" t="s">
        <v>19</v>
      </c>
      <c r="H380" s="30">
        <v>0</v>
      </c>
      <c r="I380" s="25"/>
      <c r="J380" s="40"/>
      <c r="K380" s="48"/>
    </row>
    <row r="381" spans="1:11" s="33" customFormat="1" ht="15.75" customHeight="1">
      <c r="A381" s="55"/>
      <c r="B381" s="44"/>
      <c r="C381" s="28" t="s">
        <v>20</v>
      </c>
      <c r="D381" s="30">
        <v>500</v>
      </c>
      <c r="E381" s="28" t="s">
        <v>20</v>
      </c>
      <c r="F381" s="30">
        <v>0</v>
      </c>
      <c r="G381" s="28" t="s">
        <v>20</v>
      </c>
      <c r="H381" s="30">
        <v>0</v>
      </c>
      <c r="I381" s="25"/>
      <c r="J381" s="40"/>
      <c r="K381" s="48"/>
    </row>
    <row r="382" spans="1:11" s="33" customFormat="1" ht="15.75" customHeight="1">
      <c r="A382" s="55"/>
      <c r="B382" s="45"/>
      <c r="C382" s="28" t="s">
        <v>21</v>
      </c>
      <c r="D382" s="30">
        <v>0</v>
      </c>
      <c r="E382" s="28" t="s">
        <v>21</v>
      </c>
      <c r="F382" s="30">
        <v>0</v>
      </c>
      <c r="G382" s="28" t="s">
        <v>21</v>
      </c>
      <c r="H382" s="30">
        <v>0</v>
      </c>
      <c r="I382" s="25"/>
      <c r="J382" s="40"/>
      <c r="K382" s="48"/>
    </row>
    <row r="383" spans="1:11" s="33" customFormat="1" ht="15.75" customHeight="1">
      <c r="A383" s="55" t="s">
        <v>166</v>
      </c>
      <c r="B383" s="43" t="s">
        <v>76</v>
      </c>
      <c r="C383" s="22" t="s">
        <v>14</v>
      </c>
      <c r="D383" s="30">
        <f>D385+D386+D387+D388</f>
        <v>500</v>
      </c>
      <c r="E383" s="22" t="s">
        <v>14</v>
      </c>
      <c r="F383" s="30">
        <f>F385+F386+F387+F388</f>
        <v>0</v>
      </c>
      <c r="G383" s="22" t="s">
        <v>14</v>
      </c>
      <c r="H383" s="30">
        <f>H385+H386+H387+H388</f>
        <v>0</v>
      </c>
      <c r="I383" s="28">
        <v>2026</v>
      </c>
      <c r="J383" s="40"/>
      <c r="K383" s="48"/>
    </row>
    <row r="384" spans="1:11" s="33" customFormat="1" ht="15.75" customHeight="1">
      <c r="A384" s="55"/>
      <c r="B384" s="44"/>
      <c r="C384" s="26" t="s">
        <v>17</v>
      </c>
      <c r="D384" s="30"/>
      <c r="E384" s="26" t="s">
        <v>17</v>
      </c>
      <c r="F384" s="30"/>
      <c r="G384" s="26" t="s">
        <v>17</v>
      </c>
      <c r="H384" s="31"/>
      <c r="I384" s="25"/>
      <c r="J384" s="40"/>
      <c r="K384" s="48"/>
    </row>
    <row r="385" spans="1:11" s="33" customFormat="1" ht="15.75" customHeight="1">
      <c r="A385" s="55"/>
      <c r="B385" s="44"/>
      <c r="C385" s="28" t="s">
        <v>18</v>
      </c>
      <c r="D385" s="30">
        <v>0</v>
      </c>
      <c r="E385" s="28" t="s">
        <v>18</v>
      </c>
      <c r="F385" s="30">
        <v>0</v>
      </c>
      <c r="G385" s="28" t="s">
        <v>18</v>
      </c>
      <c r="H385" s="30">
        <v>0</v>
      </c>
      <c r="I385" s="25"/>
      <c r="J385" s="40"/>
      <c r="K385" s="48"/>
    </row>
    <row r="386" spans="1:11" s="33" customFormat="1" ht="15.75" customHeight="1">
      <c r="A386" s="55"/>
      <c r="B386" s="44"/>
      <c r="C386" s="28" t="s">
        <v>19</v>
      </c>
      <c r="D386" s="30">
        <v>0</v>
      </c>
      <c r="E386" s="28" t="s">
        <v>19</v>
      </c>
      <c r="F386" s="30">
        <v>0</v>
      </c>
      <c r="G386" s="28" t="s">
        <v>19</v>
      </c>
      <c r="H386" s="30">
        <v>0</v>
      </c>
      <c r="I386" s="25"/>
      <c r="J386" s="40"/>
      <c r="K386" s="48"/>
    </row>
    <row r="387" spans="1:11" s="33" customFormat="1" ht="15.75" customHeight="1">
      <c r="A387" s="55"/>
      <c r="B387" s="44"/>
      <c r="C387" s="28" t="s">
        <v>20</v>
      </c>
      <c r="D387" s="30">
        <v>500</v>
      </c>
      <c r="E387" s="28" t="s">
        <v>20</v>
      </c>
      <c r="F387" s="30">
        <v>0</v>
      </c>
      <c r="G387" s="28" t="s">
        <v>20</v>
      </c>
      <c r="H387" s="30">
        <v>0</v>
      </c>
      <c r="I387" s="25"/>
      <c r="J387" s="40"/>
      <c r="K387" s="48"/>
    </row>
    <row r="388" spans="1:11" s="33" customFormat="1" ht="15.75" customHeight="1">
      <c r="A388" s="55"/>
      <c r="B388" s="45"/>
      <c r="C388" s="28" t="s">
        <v>21</v>
      </c>
      <c r="D388" s="30">
        <v>0</v>
      </c>
      <c r="E388" s="28" t="s">
        <v>21</v>
      </c>
      <c r="F388" s="30">
        <v>0</v>
      </c>
      <c r="G388" s="28" t="s">
        <v>21</v>
      </c>
      <c r="H388" s="30">
        <v>0</v>
      </c>
      <c r="I388" s="25"/>
      <c r="J388" s="40"/>
      <c r="K388" s="48"/>
    </row>
    <row r="389" spans="1:11" s="33" customFormat="1" ht="15.75" customHeight="1">
      <c r="A389" s="55" t="s">
        <v>167</v>
      </c>
      <c r="B389" s="43" t="s">
        <v>77</v>
      </c>
      <c r="C389" s="22" t="s">
        <v>14</v>
      </c>
      <c r="D389" s="30">
        <f>D391+D392+D393+D394</f>
        <v>500</v>
      </c>
      <c r="E389" s="22" t="s">
        <v>14</v>
      </c>
      <c r="F389" s="30">
        <f>F391+F392+F393+F394</f>
        <v>0</v>
      </c>
      <c r="G389" s="22" t="s">
        <v>14</v>
      </c>
      <c r="H389" s="30">
        <f>H391+H392+H393+H394</f>
        <v>0</v>
      </c>
      <c r="I389" s="28">
        <v>2026</v>
      </c>
      <c r="J389" s="40"/>
      <c r="K389" s="48"/>
    </row>
    <row r="390" spans="1:11" s="33" customFormat="1" ht="15.75" customHeight="1">
      <c r="A390" s="55"/>
      <c r="B390" s="44"/>
      <c r="C390" s="26" t="s">
        <v>17</v>
      </c>
      <c r="D390" s="30"/>
      <c r="E390" s="26" t="s">
        <v>17</v>
      </c>
      <c r="F390" s="30"/>
      <c r="G390" s="26" t="s">
        <v>17</v>
      </c>
      <c r="H390" s="31"/>
      <c r="I390" s="25"/>
      <c r="J390" s="40"/>
      <c r="K390" s="48"/>
    </row>
    <row r="391" spans="1:11" s="33" customFormat="1" ht="15.75" customHeight="1">
      <c r="A391" s="55"/>
      <c r="B391" s="44"/>
      <c r="C391" s="28" t="s">
        <v>18</v>
      </c>
      <c r="D391" s="30">
        <v>0</v>
      </c>
      <c r="E391" s="28" t="s">
        <v>18</v>
      </c>
      <c r="F391" s="30">
        <v>0</v>
      </c>
      <c r="G391" s="28" t="s">
        <v>18</v>
      </c>
      <c r="H391" s="30">
        <v>0</v>
      </c>
      <c r="I391" s="25"/>
      <c r="J391" s="40"/>
      <c r="K391" s="48"/>
    </row>
    <row r="392" spans="1:11" s="33" customFormat="1" ht="15.75" customHeight="1">
      <c r="A392" s="55"/>
      <c r="B392" s="44"/>
      <c r="C392" s="28" t="s">
        <v>19</v>
      </c>
      <c r="D392" s="30">
        <v>0</v>
      </c>
      <c r="E392" s="28" t="s">
        <v>19</v>
      </c>
      <c r="F392" s="30">
        <v>0</v>
      </c>
      <c r="G392" s="28" t="s">
        <v>19</v>
      </c>
      <c r="H392" s="30">
        <v>0</v>
      </c>
      <c r="I392" s="25"/>
      <c r="J392" s="40"/>
      <c r="K392" s="48"/>
    </row>
    <row r="393" spans="1:11" s="33" customFormat="1" ht="15.75" customHeight="1">
      <c r="A393" s="55"/>
      <c r="B393" s="44"/>
      <c r="C393" s="28" t="s">
        <v>20</v>
      </c>
      <c r="D393" s="30">
        <v>500</v>
      </c>
      <c r="E393" s="28" t="s">
        <v>20</v>
      </c>
      <c r="F393" s="30">
        <v>0</v>
      </c>
      <c r="G393" s="28" t="s">
        <v>20</v>
      </c>
      <c r="H393" s="30">
        <v>0</v>
      </c>
      <c r="I393" s="25"/>
      <c r="J393" s="40"/>
      <c r="K393" s="48"/>
    </row>
    <row r="394" spans="1:11" s="33" customFormat="1" ht="15.75" customHeight="1">
      <c r="A394" s="55"/>
      <c r="B394" s="45"/>
      <c r="C394" s="28" t="s">
        <v>21</v>
      </c>
      <c r="D394" s="30">
        <v>0</v>
      </c>
      <c r="E394" s="28" t="s">
        <v>21</v>
      </c>
      <c r="F394" s="30">
        <v>0</v>
      </c>
      <c r="G394" s="28" t="s">
        <v>21</v>
      </c>
      <c r="H394" s="30">
        <v>0</v>
      </c>
      <c r="I394" s="25"/>
      <c r="J394" s="40"/>
      <c r="K394" s="48"/>
    </row>
    <row r="395" spans="1:11" s="33" customFormat="1" ht="15.75" customHeight="1">
      <c r="A395" s="55" t="s">
        <v>168</v>
      </c>
      <c r="B395" s="43" t="s">
        <v>78</v>
      </c>
      <c r="C395" s="22" t="s">
        <v>14</v>
      </c>
      <c r="D395" s="30">
        <f>D397+D398+D399+D400</f>
        <v>500</v>
      </c>
      <c r="E395" s="22" t="s">
        <v>14</v>
      </c>
      <c r="F395" s="30">
        <f>F397+F398+F399+F400</f>
        <v>0</v>
      </c>
      <c r="G395" s="22" t="s">
        <v>14</v>
      </c>
      <c r="H395" s="30">
        <f>H397+H398+H399+H400</f>
        <v>0</v>
      </c>
      <c r="I395" s="28">
        <v>2026</v>
      </c>
      <c r="J395" s="40"/>
      <c r="K395" s="48"/>
    </row>
    <row r="396" spans="1:11" s="33" customFormat="1" ht="15.75" customHeight="1">
      <c r="A396" s="55"/>
      <c r="B396" s="44"/>
      <c r="C396" s="26" t="s">
        <v>17</v>
      </c>
      <c r="D396" s="30"/>
      <c r="E396" s="26" t="s">
        <v>17</v>
      </c>
      <c r="F396" s="30"/>
      <c r="G396" s="26" t="s">
        <v>17</v>
      </c>
      <c r="H396" s="31"/>
      <c r="I396" s="25"/>
      <c r="J396" s="40"/>
      <c r="K396" s="48"/>
    </row>
    <row r="397" spans="1:11" s="33" customFormat="1" ht="15.75" customHeight="1">
      <c r="A397" s="55"/>
      <c r="B397" s="44"/>
      <c r="C397" s="28" t="s">
        <v>18</v>
      </c>
      <c r="D397" s="30">
        <v>0</v>
      </c>
      <c r="E397" s="28" t="s">
        <v>18</v>
      </c>
      <c r="F397" s="30">
        <v>0</v>
      </c>
      <c r="G397" s="28" t="s">
        <v>18</v>
      </c>
      <c r="H397" s="30">
        <v>0</v>
      </c>
      <c r="I397" s="25"/>
      <c r="J397" s="40"/>
      <c r="K397" s="48"/>
    </row>
    <row r="398" spans="1:11" s="33" customFormat="1" ht="15.75" customHeight="1">
      <c r="A398" s="55"/>
      <c r="B398" s="44"/>
      <c r="C398" s="28" t="s">
        <v>19</v>
      </c>
      <c r="D398" s="30">
        <v>0</v>
      </c>
      <c r="E398" s="28" t="s">
        <v>19</v>
      </c>
      <c r="F398" s="30">
        <v>0</v>
      </c>
      <c r="G398" s="28" t="s">
        <v>19</v>
      </c>
      <c r="H398" s="30">
        <v>0</v>
      </c>
      <c r="I398" s="25"/>
      <c r="J398" s="40"/>
      <c r="K398" s="48"/>
    </row>
    <row r="399" spans="1:11" s="33" customFormat="1" ht="15.75" customHeight="1">
      <c r="A399" s="55"/>
      <c r="B399" s="44"/>
      <c r="C399" s="28" t="s">
        <v>20</v>
      </c>
      <c r="D399" s="30">
        <v>500</v>
      </c>
      <c r="E399" s="28" t="s">
        <v>20</v>
      </c>
      <c r="F399" s="30">
        <v>0</v>
      </c>
      <c r="G399" s="28" t="s">
        <v>20</v>
      </c>
      <c r="H399" s="30">
        <v>0</v>
      </c>
      <c r="I399" s="25"/>
      <c r="J399" s="40"/>
      <c r="K399" s="48"/>
    </row>
    <row r="400" spans="1:11" s="33" customFormat="1" ht="15.75" customHeight="1">
      <c r="A400" s="55"/>
      <c r="B400" s="45"/>
      <c r="C400" s="28" t="s">
        <v>21</v>
      </c>
      <c r="D400" s="30">
        <v>0</v>
      </c>
      <c r="E400" s="28" t="s">
        <v>21</v>
      </c>
      <c r="F400" s="30">
        <v>0</v>
      </c>
      <c r="G400" s="28" t="s">
        <v>21</v>
      </c>
      <c r="H400" s="30">
        <v>0</v>
      </c>
      <c r="I400" s="25"/>
      <c r="J400" s="40"/>
      <c r="K400" s="48"/>
    </row>
    <row r="401" spans="1:17" s="33" customFormat="1" ht="22.5" customHeight="1">
      <c r="A401" s="42">
        <v>13</v>
      </c>
      <c r="B401" s="46" t="s">
        <v>101</v>
      </c>
      <c r="C401" s="22" t="s">
        <v>14</v>
      </c>
      <c r="D401" s="30">
        <f>D403+D404+D405+D406</f>
        <v>130840.29000000001</v>
      </c>
      <c r="E401" s="23" t="s">
        <v>14</v>
      </c>
      <c r="F401" s="24">
        <f>F403+F404+F405+F406</f>
        <v>126346.9</v>
      </c>
      <c r="G401" s="23" t="s">
        <v>14</v>
      </c>
      <c r="H401" s="24">
        <f>H403+H404+H405+H406</f>
        <v>0</v>
      </c>
      <c r="I401" s="25" t="s">
        <v>15</v>
      </c>
      <c r="J401" s="40"/>
      <c r="K401" s="48"/>
    </row>
    <row r="402" spans="1:17" s="33" customFormat="1" ht="15.75" customHeight="1">
      <c r="A402" s="42"/>
      <c r="B402" s="46"/>
      <c r="C402" s="26" t="s">
        <v>17</v>
      </c>
      <c r="D402" s="30"/>
      <c r="E402" s="27" t="s">
        <v>17</v>
      </c>
      <c r="F402" s="24"/>
      <c r="G402" s="27" t="s">
        <v>17</v>
      </c>
      <c r="H402" s="29"/>
      <c r="I402" s="25"/>
      <c r="J402" s="40"/>
      <c r="K402" s="48"/>
    </row>
    <row r="403" spans="1:17" s="33" customFormat="1" ht="15.75" customHeight="1">
      <c r="A403" s="42"/>
      <c r="B403" s="46"/>
      <c r="C403" s="28" t="s">
        <v>18</v>
      </c>
      <c r="D403" s="30">
        <v>0</v>
      </c>
      <c r="E403" s="24" t="s">
        <v>18</v>
      </c>
      <c r="F403" s="24">
        <v>0</v>
      </c>
      <c r="G403" s="24" t="s">
        <v>18</v>
      </c>
      <c r="H403" s="24">
        <v>0</v>
      </c>
      <c r="I403" s="25"/>
      <c r="J403" s="40"/>
      <c r="K403" s="48"/>
    </row>
    <row r="404" spans="1:17" s="33" customFormat="1" ht="15.75" customHeight="1">
      <c r="A404" s="42"/>
      <c r="B404" s="46"/>
      <c r="C404" s="28" t="s">
        <v>19</v>
      </c>
      <c r="D404" s="30">
        <f>D410+D422+D416</f>
        <v>114707.8</v>
      </c>
      <c r="E404" s="24" t="s">
        <v>19</v>
      </c>
      <c r="F404" s="24">
        <f>F410+F422+F416</f>
        <v>113712.2</v>
      </c>
      <c r="G404" s="24" t="s">
        <v>19</v>
      </c>
      <c r="H404" s="24">
        <f t="shared" ref="H404:H405" si="26">H410+H422+H416</f>
        <v>0</v>
      </c>
      <c r="I404" s="25"/>
      <c r="J404" s="40"/>
      <c r="K404" s="48"/>
    </row>
    <row r="405" spans="1:17" s="33" customFormat="1" ht="15.75" customHeight="1">
      <c r="A405" s="42"/>
      <c r="B405" s="46"/>
      <c r="C405" s="28" t="s">
        <v>20</v>
      </c>
      <c r="D405" s="30">
        <f>D411+D423+D417</f>
        <v>16132.49</v>
      </c>
      <c r="E405" s="24" t="s">
        <v>20</v>
      </c>
      <c r="F405" s="24">
        <f>F411+F423+F417</f>
        <v>12634.7</v>
      </c>
      <c r="G405" s="24" t="s">
        <v>20</v>
      </c>
      <c r="H405" s="24">
        <f t="shared" si="26"/>
        <v>0</v>
      </c>
      <c r="I405" s="25"/>
      <c r="J405" s="40"/>
      <c r="K405" s="48"/>
    </row>
    <row r="406" spans="1:17" s="33" customFormat="1" ht="15.75" customHeight="1">
      <c r="A406" s="42"/>
      <c r="B406" s="46"/>
      <c r="C406" s="28" t="s">
        <v>21</v>
      </c>
      <c r="D406" s="30">
        <v>0</v>
      </c>
      <c r="E406" s="24" t="s">
        <v>21</v>
      </c>
      <c r="F406" s="24">
        <v>0</v>
      </c>
      <c r="G406" s="24" t="s">
        <v>21</v>
      </c>
      <c r="H406" s="24">
        <v>0</v>
      </c>
      <c r="I406" s="25"/>
      <c r="J406" s="40"/>
      <c r="K406" s="48"/>
    </row>
    <row r="407" spans="1:17" s="33" customFormat="1" ht="18" customHeight="1">
      <c r="A407" s="55" t="s">
        <v>169</v>
      </c>
      <c r="B407" s="42" t="s">
        <v>82</v>
      </c>
      <c r="C407" s="22" t="s">
        <v>14</v>
      </c>
      <c r="D407" s="30">
        <f>D409+D410+D411+D412</f>
        <v>7503.5999999999995</v>
      </c>
      <c r="E407" s="23" t="s">
        <v>14</v>
      </c>
      <c r="F407" s="24">
        <f>F409+F410+F411+F412</f>
        <v>0</v>
      </c>
      <c r="G407" s="23" t="s">
        <v>14</v>
      </c>
      <c r="H407" s="24">
        <f>H409+H410+H411+H412</f>
        <v>0</v>
      </c>
      <c r="I407" s="28">
        <v>2024</v>
      </c>
      <c r="J407" s="40"/>
      <c r="K407" s="48"/>
    </row>
    <row r="408" spans="1:17" s="33" customFormat="1" ht="13.5" customHeight="1">
      <c r="A408" s="55"/>
      <c r="B408" s="42"/>
      <c r="C408" s="26" t="s">
        <v>17</v>
      </c>
      <c r="D408" s="30"/>
      <c r="E408" s="27" t="s">
        <v>17</v>
      </c>
      <c r="F408" s="24"/>
      <c r="G408" s="27" t="s">
        <v>17</v>
      </c>
      <c r="H408" s="29"/>
      <c r="I408" s="28"/>
      <c r="J408" s="40"/>
      <c r="K408" s="48"/>
      <c r="Q408" s="35"/>
    </row>
    <row r="409" spans="1:17" s="33" customFormat="1" ht="12.75">
      <c r="A409" s="55"/>
      <c r="B409" s="42"/>
      <c r="C409" s="28" t="s">
        <v>18</v>
      </c>
      <c r="D409" s="30">
        <v>0</v>
      </c>
      <c r="E409" s="24" t="s">
        <v>18</v>
      </c>
      <c r="F409" s="24">
        <v>0</v>
      </c>
      <c r="G409" s="24" t="s">
        <v>18</v>
      </c>
      <c r="H409" s="24">
        <v>0</v>
      </c>
      <c r="I409" s="28"/>
      <c r="J409" s="40"/>
      <c r="K409" s="48"/>
      <c r="Q409" s="35"/>
    </row>
    <row r="410" spans="1:17" s="33" customFormat="1" ht="12.75">
      <c r="A410" s="55"/>
      <c r="B410" s="42"/>
      <c r="C410" s="28" t="s">
        <v>19</v>
      </c>
      <c r="D410" s="30">
        <v>5633.9</v>
      </c>
      <c r="E410" s="24" t="s">
        <v>19</v>
      </c>
      <c r="F410" s="24">
        <v>0</v>
      </c>
      <c r="G410" s="24" t="s">
        <v>19</v>
      </c>
      <c r="H410" s="24">
        <v>0</v>
      </c>
      <c r="I410" s="28"/>
      <c r="J410" s="40"/>
      <c r="K410" s="48"/>
      <c r="Q410" s="35"/>
    </row>
    <row r="411" spans="1:17" s="33" customFormat="1" ht="12.75">
      <c r="A411" s="55"/>
      <c r="B411" s="42"/>
      <c r="C411" s="28" t="s">
        <v>20</v>
      </c>
      <c r="D411" s="30">
        <v>1869.7</v>
      </c>
      <c r="E411" s="24" t="s">
        <v>20</v>
      </c>
      <c r="F411" s="24">
        <v>0</v>
      </c>
      <c r="G411" s="24" t="s">
        <v>20</v>
      </c>
      <c r="H411" s="24">
        <v>0</v>
      </c>
      <c r="I411" s="28"/>
      <c r="J411" s="40"/>
      <c r="K411" s="48"/>
    </row>
    <row r="412" spans="1:17" s="33" customFormat="1" ht="12.75">
      <c r="A412" s="55"/>
      <c r="B412" s="42"/>
      <c r="C412" s="28" t="s">
        <v>21</v>
      </c>
      <c r="D412" s="30">
        <v>0</v>
      </c>
      <c r="E412" s="24" t="s">
        <v>21</v>
      </c>
      <c r="F412" s="24">
        <v>0</v>
      </c>
      <c r="G412" s="24" t="s">
        <v>21</v>
      </c>
      <c r="H412" s="24">
        <v>0</v>
      </c>
      <c r="I412" s="28"/>
      <c r="J412" s="40"/>
      <c r="K412" s="48"/>
    </row>
    <row r="413" spans="1:17" s="33" customFormat="1" ht="12.75">
      <c r="A413" s="55" t="s">
        <v>170</v>
      </c>
      <c r="B413" s="42" t="s">
        <v>54</v>
      </c>
      <c r="C413" s="22" t="s">
        <v>14</v>
      </c>
      <c r="D413" s="30">
        <f>D415+D416+D417+D418</f>
        <v>60234.89</v>
      </c>
      <c r="E413" s="23" t="s">
        <v>14</v>
      </c>
      <c r="F413" s="24">
        <f>F415+F416+F417+F418</f>
        <v>0</v>
      </c>
      <c r="G413" s="23" t="s">
        <v>14</v>
      </c>
      <c r="H413" s="24">
        <f>H415+H416+H417+H418</f>
        <v>0</v>
      </c>
      <c r="I413" s="28">
        <v>2024</v>
      </c>
      <c r="J413" s="40"/>
      <c r="K413" s="48"/>
    </row>
    <row r="414" spans="1:17" s="33" customFormat="1" ht="17.25" customHeight="1">
      <c r="A414" s="55"/>
      <c r="B414" s="42"/>
      <c r="C414" s="26" t="s">
        <v>17</v>
      </c>
      <c r="D414" s="30"/>
      <c r="E414" s="27" t="s">
        <v>17</v>
      </c>
      <c r="F414" s="24"/>
      <c r="G414" s="27" t="s">
        <v>17</v>
      </c>
      <c r="H414" s="29"/>
      <c r="I414" s="28"/>
      <c r="J414" s="40"/>
      <c r="K414" s="48"/>
    </row>
    <row r="415" spans="1:17" s="33" customFormat="1" ht="12.75">
      <c r="A415" s="55"/>
      <c r="B415" s="42"/>
      <c r="C415" s="28" t="s">
        <v>18</v>
      </c>
      <c r="D415" s="30">
        <v>0</v>
      </c>
      <c r="E415" s="24" t="s">
        <v>18</v>
      </c>
      <c r="F415" s="24">
        <v>0</v>
      </c>
      <c r="G415" s="24" t="s">
        <v>18</v>
      </c>
      <c r="H415" s="24">
        <v>0</v>
      </c>
      <c r="I415" s="28"/>
      <c r="J415" s="40"/>
      <c r="K415" s="48"/>
    </row>
    <row r="416" spans="1:17" s="33" customFormat="1" ht="12.75">
      <c r="A416" s="55"/>
      <c r="B416" s="42"/>
      <c r="C416" s="28" t="s">
        <v>19</v>
      </c>
      <c r="D416" s="30">
        <v>54025.3</v>
      </c>
      <c r="E416" s="24" t="s">
        <v>19</v>
      </c>
      <c r="F416" s="24">
        <v>0</v>
      </c>
      <c r="G416" s="24" t="s">
        <v>19</v>
      </c>
      <c r="H416" s="24">
        <v>0</v>
      </c>
      <c r="I416" s="28"/>
      <c r="J416" s="40"/>
      <c r="K416" s="48"/>
    </row>
    <row r="417" spans="1:11" s="33" customFormat="1" ht="12.75">
      <c r="A417" s="55"/>
      <c r="B417" s="42"/>
      <c r="C417" s="28" t="s">
        <v>20</v>
      </c>
      <c r="D417" s="30">
        <v>6209.59</v>
      </c>
      <c r="E417" s="24" t="s">
        <v>20</v>
      </c>
      <c r="F417" s="24">
        <v>0</v>
      </c>
      <c r="G417" s="24" t="s">
        <v>20</v>
      </c>
      <c r="H417" s="24">
        <v>0</v>
      </c>
      <c r="I417" s="25"/>
      <c r="J417" s="40"/>
      <c r="K417" s="48"/>
    </row>
    <row r="418" spans="1:11" s="33" customFormat="1" ht="12.75">
      <c r="A418" s="55"/>
      <c r="B418" s="42"/>
      <c r="C418" s="28" t="s">
        <v>21</v>
      </c>
      <c r="D418" s="30">
        <v>0</v>
      </c>
      <c r="E418" s="24" t="s">
        <v>21</v>
      </c>
      <c r="F418" s="24">
        <v>0</v>
      </c>
      <c r="G418" s="24" t="s">
        <v>21</v>
      </c>
      <c r="H418" s="24">
        <v>0</v>
      </c>
      <c r="I418" s="25"/>
      <c r="J418" s="40"/>
      <c r="K418" s="48"/>
    </row>
    <row r="419" spans="1:11" s="33" customFormat="1" ht="17.25" customHeight="1">
      <c r="A419" s="55" t="s">
        <v>171</v>
      </c>
      <c r="B419" s="42" t="s">
        <v>59</v>
      </c>
      <c r="C419" s="22" t="s">
        <v>14</v>
      </c>
      <c r="D419" s="30">
        <f>D421+D422+D423+D424</f>
        <v>63101.799999999996</v>
      </c>
      <c r="E419" s="23" t="s">
        <v>14</v>
      </c>
      <c r="F419" s="24">
        <f>F421+F422+F423+F424</f>
        <v>126346.9</v>
      </c>
      <c r="G419" s="23" t="s">
        <v>14</v>
      </c>
      <c r="H419" s="24">
        <f>H421+H422+H423+H424</f>
        <v>0</v>
      </c>
      <c r="I419" s="25" t="s">
        <v>25</v>
      </c>
      <c r="J419" s="40"/>
      <c r="K419" s="48"/>
    </row>
    <row r="420" spans="1:11" s="33" customFormat="1" ht="14.25" customHeight="1">
      <c r="A420" s="55"/>
      <c r="B420" s="42"/>
      <c r="C420" s="26" t="s">
        <v>17</v>
      </c>
      <c r="D420" s="30"/>
      <c r="E420" s="27" t="s">
        <v>17</v>
      </c>
      <c r="F420" s="24"/>
      <c r="G420" s="27" t="s">
        <v>17</v>
      </c>
      <c r="H420" s="29"/>
      <c r="I420" s="25"/>
      <c r="J420" s="40"/>
      <c r="K420" s="48"/>
    </row>
    <row r="421" spans="1:11" s="33" customFormat="1" ht="12.75">
      <c r="A421" s="55"/>
      <c r="B421" s="42"/>
      <c r="C421" s="28" t="s">
        <v>18</v>
      </c>
      <c r="D421" s="30">
        <v>0</v>
      </c>
      <c r="E421" s="24" t="s">
        <v>18</v>
      </c>
      <c r="F421" s="24">
        <v>0</v>
      </c>
      <c r="G421" s="24" t="s">
        <v>18</v>
      </c>
      <c r="H421" s="24">
        <v>0</v>
      </c>
      <c r="I421" s="25"/>
      <c r="J421" s="40"/>
      <c r="K421" s="48"/>
    </row>
    <row r="422" spans="1:11" s="33" customFormat="1" ht="12.75">
      <c r="A422" s="55"/>
      <c r="B422" s="42"/>
      <c r="C422" s="28" t="s">
        <v>19</v>
      </c>
      <c r="D422" s="30">
        <v>55048.6</v>
      </c>
      <c r="E422" s="24" t="s">
        <v>19</v>
      </c>
      <c r="F422" s="24">
        <v>113712.2</v>
      </c>
      <c r="G422" s="24" t="s">
        <v>19</v>
      </c>
      <c r="H422" s="24">
        <v>0</v>
      </c>
      <c r="I422" s="25"/>
      <c r="J422" s="40"/>
      <c r="K422" s="48"/>
    </row>
    <row r="423" spans="1:11" s="33" customFormat="1" ht="12.75">
      <c r="A423" s="55"/>
      <c r="B423" s="42"/>
      <c r="C423" s="28" t="s">
        <v>20</v>
      </c>
      <c r="D423" s="30">
        <v>8053.2</v>
      </c>
      <c r="E423" s="24" t="s">
        <v>20</v>
      </c>
      <c r="F423" s="24">
        <v>12634.7</v>
      </c>
      <c r="G423" s="24" t="s">
        <v>20</v>
      </c>
      <c r="H423" s="29">
        <v>0</v>
      </c>
      <c r="I423" s="25"/>
      <c r="J423" s="40"/>
      <c r="K423" s="48"/>
    </row>
    <row r="424" spans="1:11" s="33" customFormat="1" ht="12.75">
      <c r="A424" s="55"/>
      <c r="B424" s="42"/>
      <c r="C424" s="28" t="s">
        <v>21</v>
      </c>
      <c r="D424" s="30">
        <v>0</v>
      </c>
      <c r="E424" s="24" t="s">
        <v>21</v>
      </c>
      <c r="F424" s="24">
        <v>0</v>
      </c>
      <c r="G424" s="24" t="s">
        <v>21</v>
      </c>
      <c r="H424" s="24">
        <v>0</v>
      </c>
      <c r="I424" s="25"/>
      <c r="J424" s="41"/>
      <c r="K424" s="48"/>
    </row>
    <row r="425" spans="1:11" s="33" customFormat="1" ht="15" customHeight="1">
      <c r="A425" s="42">
        <v>14</v>
      </c>
      <c r="B425" s="46" t="s">
        <v>100</v>
      </c>
      <c r="C425" s="22" t="s">
        <v>14</v>
      </c>
      <c r="D425" s="30">
        <f>D427+D428+D429+D430</f>
        <v>3679.6439999999998</v>
      </c>
      <c r="E425" s="23" t="s">
        <v>14</v>
      </c>
      <c r="F425" s="24">
        <f>F427+F428+F429+F430</f>
        <v>0</v>
      </c>
      <c r="G425" s="23" t="s">
        <v>14</v>
      </c>
      <c r="H425" s="24">
        <f>H427+H428+H429+H430</f>
        <v>0</v>
      </c>
      <c r="I425" s="25" t="s">
        <v>15</v>
      </c>
      <c r="J425" s="39" t="s">
        <v>86</v>
      </c>
      <c r="K425" s="48"/>
    </row>
    <row r="426" spans="1:11" s="33" customFormat="1" ht="12.75" customHeight="1">
      <c r="A426" s="42"/>
      <c r="B426" s="46"/>
      <c r="C426" s="26" t="s">
        <v>17</v>
      </c>
      <c r="D426" s="30"/>
      <c r="E426" s="27" t="s">
        <v>17</v>
      </c>
      <c r="F426" s="24"/>
      <c r="G426" s="27" t="s">
        <v>17</v>
      </c>
      <c r="H426" s="29"/>
      <c r="I426" s="25"/>
      <c r="J426" s="40"/>
      <c r="K426" s="48"/>
    </row>
    <row r="427" spans="1:11" s="33" customFormat="1" ht="11.25" customHeight="1">
      <c r="A427" s="42"/>
      <c r="B427" s="46"/>
      <c r="C427" s="28" t="s">
        <v>18</v>
      </c>
      <c r="D427" s="30">
        <f t="shared" ref="D427" si="27">D433</f>
        <v>0</v>
      </c>
      <c r="E427" s="24" t="s">
        <v>18</v>
      </c>
      <c r="F427" s="24">
        <f t="shared" ref="F427" si="28">F433</f>
        <v>0</v>
      </c>
      <c r="G427" s="24" t="s">
        <v>18</v>
      </c>
      <c r="H427" s="24">
        <f t="shared" ref="H427" si="29">H433</f>
        <v>0</v>
      </c>
      <c r="I427" s="25"/>
      <c r="J427" s="40"/>
      <c r="K427" s="48"/>
    </row>
    <row r="428" spans="1:11" s="33" customFormat="1" ht="12.75">
      <c r="A428" s="42"/>
      <c r="B428" s="46"/>
      <c r="C428" s="28" t="s">
        <v>19</v>
      </c>
      <c r="D428" s="30">
        <f>D434</f>
        <v>3310.0439999999999</v>
      </c>
      <c r="E428" s="24" t="s">
        <v>19</v>
      </c>
      <c r="F428" s="24">
        <v>0</v>
      </c>
      <c r="G428" s="24" t="s">
        <v>19</v>
      </c>
      <c r="H428" s="24">
        <v>0</v>
      </c>
      <c r="I428" s="25"/>
      <c r="J428" s="40"/>
      <c r="K428" s="48"/>
    </row>
    <row r="429" spans="1:11" s="33" customFormat="1" ht="12.75">
      <c r="A429" s="42"/>
      <c r="B429" s="46"/>
      <c r="C429" s="28" t="s">
        <v>20</v>
      </c>
      <c r="D429" s="30">
        <f>D435</f>
        <v>30</v>
      </c>
      <c r="E429" s="24" t="s">
        <v>20</v>
      </c>
      <c r="F429" s="24">
        <v>0</v>
      </c>
      <c r="G429" s="24" t="s">
        <v>20</v>
      </c>
      <c r="H429" s="24">
        <v>0</v>
      </c>
      <c r="I429" s="25"/>
      <c r="J429" s="40"/>
      <c r="K429" s="48"/>
    </row>
    <row r="430" spans="1:11" s="33" customFormat="1" ht="12.75">
      <c r="A430" s="42"/>
      <c r="B430" s="46"/>
      <c r="C430" s="28" t="s">
        <v>21</v>
      </c>
      <c r="D430" s="30">
        <f>D436</f>
        <v>339.6</v>
      </c>
      <c r="E430" s="24" t="s">
        <v>21</v>
      </c>
      <c r="F430" s="24">
        <f>F436</f>
        <v>0</v>
      </c>
      <c r="G430" s="24" t="s">
        <v>21</v>
      </c>
      <c r="H430" s="24">
        <f>H436</f>
        <v>0</v>
      </c>
      <c r="I430" s="25"/>
      <c r="J430" s="40"/>
      <c r="K430" s="48"/>
    </row>
    <row r="431" spans="1:11" s="33" customFormat="1" ht="16.5" customHeight="1">
      <c r="A431" s="42">
        <v>15</v>
      </c>
      <c r="B431" s="46" t="s">
        <v>99</v>
      </c>
      <c r="C431" s="22" t="s">
        <v>14</v>
      </c>
      <c r="D431" s="30">
        <f>D433+D434+D435+D436</f>
        <v>3679.6439999999998</v>
      </c>
      <c r="E431" s="23" t="s">
        <v>14</v>
      </c>
      <c r="F431" s="24">
        <f>F433+F434+F435+F436</f>
        <v>0</v>
      </c>
      <c r="G431" s="23" t="s">
        <v>14</v>
      </c>
      <c r="H431" s="24">
        <f>H433+H434+H435+H436</f>
        <v>0</v>
      </c>
      <c r="I431" s="25"/>
      <c r="J431" s="40"/>
      <c r="K431" s="48"/>
    </row>
    <row r="432" spans="1:11" s="33" customFormat="1" ht="12.75" customHeight="1">
      <c r="A432" s="42"/>
      <c r="B432" s="46"/>
      <c r="C432" s="26" t="s">
        <v>17</v>
      </c>
      <c r="D432" s="30"/>
      <c r="E432" s="27" t="s">
        <v>17</v>
      </c>
      <c r="F432" s="24"/>
      <c r="G432" s="27" t="s">
        <v>17</v>
      </c>
      <c r="H432" s="29"/>
      <c r="I432" s="25"/>
      <c r="J432" s="40"/>
      <c r="K432" s="48"/>
    </row>
    <row r="433" spans="1:11" s="33" customFormat="1" ht="12.75">
      <c r="A433" s="42"/>
      <c r="B433" s="46"/>
      <c r="C433" s="28" t="s">
        <v>18</v>
      </c>
      <c r="D433" s="30">
        <v>0</v>
      </c>
      <c r="E433" s="24" t="s">
        <v>18</v>
      </c>
      <c r="F433" s="24">
        <v>0</v>
      </c>
      <c r="G433" s="24" t="s">
        <v>18</v>
      </c>
      <c r="H433" s="24">
        <v>0</v>
      </c>
      <c r="I433" s="25"/>
      <c r="J433" s="40"/>
      <c r="K433" s="48"/>
    </row>
    <row r="434" spans="1:11" s="33" customFormat="1" ht="12.75">
      <c r="A434" s="42"/>
      <c r="B434" s="46"/>
      <c r="C434" s="28" t="s">
        <v>19</v>
      </c>
      <c r="D434" s="30">
        <f>D440+D446+D452</f>
        <v>3310.0439999999999</v>
      </c>
      <c r="E434" s="24" t="s">
        <v>19</v>
      </c>
      <c r="F434" s="24">
        <v>0</v>
      </c>
      <c r="G434" s="24" t="s">
        <v>19</v>
      </c>
      <c r="H434" s="24">
        <v>0</v>
      </c>
      <c r="I434" s="25"/>
      <c r="J434" s="40"/>
      <c r="K434" s="48"/>
    </row>
    <row r="435" spans="1:11" s="33" customFormat="1" ht="12.75">
      <c r="A435" s="42"/>
      <c r="B435" s="46"/>
      <c r="C435" s="28" t="s">
        <v>20</v>
      </c>
      <c r="D435" s="30">
        <f>D441+D447+D453</f>
        <v>30</v>
      </c>
      <c r="E435" s="24" t="s">
        <v>20</v>
      </c>
      <c r="F435" s="24">
        <v>0</v>
      </c>
      <c r="G435" s="24" t="s">
        <v>20</v>
      </c>
      <c r="H435" s="24">
        <v>0</v>
      </c>
      <c r="I435" s="25"/>
      <c r="J435" s="40"/>
      <c r="K435" s="48"/>
    </row>
    <row r="436" spans="1:11" s="33" customFormat="1" ht="12.75">
      <c r="A436" s="42"/>
      <c r="B436" s="46"/>
      <c r="C436" s="28" t="s">
        <v>21</v>
      </c>
      <c r="D436" s="30">
        <f>D442+D448+D454</f>
        <v>339.6</v>
      </c>
      <c r="E436" s="24" t="s">
        <v>21</v>
      </c>
      <c r="F436" s="24">
        <v>0</v>
      </c>
      <c r="G436" s="24" t="s">
        <v>21</v>
      </c>
      <c r="H436" s="24">
        <v>0</v>
      </c>
      <c r="I436" s="25"/>
      <c r="J436" s="40"/>
      <c r="K436" s="48"/>
    </row>
    <row r="437" spans="1:11" s="33" customFormat="1" ht="12.75">
      <c r="A437" s="42">
        <v>16</v>
      </c>
      <c r="B437" s="46" t="s">
        <v>96</v>
      </c>
      <c r="C437" s="22" t="s">
        <v>14</v>
      </c>
      <c r="D437" s="30">
        <f>D439+D440+D441+D442</f>
        <v>861.28000000000009</v>
      </c>
      <c r="E437" s="23" t="s">
        <v>14</v>
      </c>
      <c r="F437" s="24">
        <f>F439+F440+F441+F442</f>
        <v>0</v>
      </c>
      <c r="G437" s="23" t="s">
        <v>14</v>
      </c>
      <c r="H437" s="24">
        <f>H439+H440+H441+H442</f>
        <v>0</v>
      </c>
      <c r="I437" s="28">
        <v>2024</v>
      </c>
      <c r="J437" s="40"/>
      <c r="K437" s="48"/>
    </row>
    <row r="438" spans="1:11" s="33" customFormat="1" ht="13.5" customHeight="1">
      <c r="A438" s="42"/>
      <c r="B438" s="46"/>
      <c r="C438" s="26" t="s">
        <v>17</v>
      </c>
      <c r="D438" s="30"/>
      <c r="E438" s="27" t="s">
        <v>17</v>
      </c>
      <c r="F438" s="24"/>
      <c r="G438" s="27" t="s">
        <v>17</v>
      </c>
      <c r="H438" s="29"/>
      <c r="I438" s="25"/>
      <c r="J438" s="40"/>
      <c r="K438" s="48"/>
    </row>
    <row r="439" spans="1:11" s="33" customFormat="1" ht="12.75">
      <c r="A439" s="42"/>
      <c r="B439" s="46"/>
      <c r="C439" s="28" t="s">
        <v>18</v>
      </c>
      <c r="D439" s="30">
        <v>0</v>
      </c>
      <c r="E439" s="24" t="s">
        <v>18</v>
      </c>
      <c r="F439" s="24">
        <v>0</v>
      </c>
      <c r="G439" s="24" t="s">
        <v>18</v>
      </c>
      <c r="H439" s="24">
        <v>0</v>
      </c>
      <c r="I439" s="25"/>
      <c r="J439" s="40"/>
      <c r="K439" s="48"/>
    </row>
    <row r="440" spans="1:11" s="33" customFormat="1" ht="12.75">
      <c r="A440" s="42"/>
      <c r="B440" s="46"/>
      <c r="C440" s="28" t="s">
        <v>19</v>
      </c>
      <c r="D440" s="30">
        <f>774.94+16.34</f>
        <v>791.28000000000009</v>
      </c>
      <c r="E440" s="24" t="s">
        <v>19</v>
      </c>
      <c r="F440" s="24">
        <v>0</v>
      </c>
      <c r="G440" s="24" t="s">
        <v>19</v>
      </c>
      <c r="H440" s="24">
        <v>0</v>
      </c>
      <c r="I440" s="25"/>
      <c r="J440" s="40"/>
      <c r="K440" s="48"/>
    </row>
    <row r="441" spans="1:11" s="33" customFormat="1" ht="12.75">
      <c r="A441" s="42"/>
      <c r="B441" s="46"/>
      <c r="C441" s="28" t="s">
        <v>20</v>
      </c>
      <c r="D441" s="30">
        <v>10</v>
      </c>
      <c r="E441" s="24" t="s">
        <v>20</v>
      </c>
      <c r="F441" s="24">
        <v>0</v>
      </c>
      <c r="G441" s="24" t="s">
        <v>20</v>
      </c>
      <c r="H441" s="24">
        <v>0</v>
      </c>
      <c r="I441" s="25"/>
      <c r="J441" s="40"/>
      <c r="K441" s="48"/>
    </row>
    <row r="442" spans="1:11" s="33" customFormat="1" ht="12.75">
      <c r="A442" s="42"/>
      <c r="B442" s="46"/>
      <c r="C442" s="28" t="s">
        <v>21</v>
      </c>
      <c r="D442" s="30">
        <v>60</v>
      </c>
      <c r="E442" s="24" t="s">
        <v>21</v>
      </c>
      <c r="F442" s="24">
        <v>0</v>
      </c>
      <c r="G442" s="24" t="s">
        <v>21</v>
      </c>
      <c r="H442" s="24">
        <v>0</v>
      </c>
      <c r="I442" s="25"/>
      <c r="J442" s="40"/>
      <c r="K442" s="48"/>
    </row>
    <row r="443" spans="1:11" s="33" customFormat="1" ht="15" customHeight="1">
      <c r="A443" s="42">
        <v>17</v>
      </c>
      <c r="B443" s="46" t="s">
        <v>97</v>
      </c>
      <c r="C443" s="22" t="s">
        <v>14</v>
      </c>
      <c r="D443" s="30">
        <f>D445+D446+D447+D448</f>
        <v>900.83399999999995</v>
      </c>
      <c r="E443" s="23" t="s">
        <v>14</v>
      </c>
      <c r="F443" s="24">
        <f>F445+F446+F447+F448</f>
        <v>0</v>
      </c>
      <c r="G443" s="23" t="s">
        <v>14</v>
      </c>
      <c r="H443" s="24">
        <f>H445+H446+H447+H448</f>
        <v>0</v>
      </c>
      <c r="I443" s="28">
        <v>2024</v>
      </c>
      <c r="J443" s="40"/>
      <c r="K443" s="48"/>
    </row>
    <row r="444" spans="1:11" s="33" customFormat="1" ht="14.25" customHeight="1">
      <c r="A444" s="42"/>
      <c r="B444" s="42"/>
      <c r="C444" s="26" t="s">
        <v>17</v>
      </c>
      <c r="D444" s="30"/>
      <c r="E444" s="27" t="s">
        <v>17</v>
      </c>
      <c r="F444" s="24"/>
      <c r="G444" s="27" t="s">
        <v>17</v>
      </c>
      <c r="H444" s="29"/>
      <c r="I444" s="25"/>
      <c r="J444" s="40"/>
      <c r="K444" s="48"/>
    </row>
    <row r="445" spans="1:11" s="33" customFormat="1" ht="12.75">
      <c r="A445" s="42"/>
      <c r="B445" s="42"/>
      <c r="C445" s="28" t="s">
        <v>18</v>
      </c>
      <c r="D445" s="30">
        <v>0</v>
      </c>
      <c r="E445" s="24" t="s">
        <v>18</v>
      </c>
      <c r="F445" s="24">
        <v>0</v>
      </c>
      <c r="G445" s="24" t="s">
        <v>18</v>
      </c>
      <c r="H445" s="24">
        <v>0</v>
      </c>
      <c r="I445" s="25"/>
      <c r="J445" s="40"/>
      <c r="K445" s="48"/>
    </row>
    <row r="446" spans="1:11" s="33" customFormat="1" ht="12.75">
      <c r="A446" s="42"/>
      <c r="B446" s="42"/>
      <c r="C446" s="28" t="s">
        <v>19</v>
      </c>
      <c r="D446" s="30">
        <f>786.78+19.054</f>
        <v>805.83399999999995</v>
      </c>
      <c r="E446" s="24" t="s">
        <v>19</v>
      </c>
      <c r="F446" s="24">
        <v>0</v>
      </c>
      <c r="G446" s="24" t="s">
        <v>19</v>
      </c>
      <c r="H446" s="24">
        <v>0</v>
      </c>
      <c r="I446" s="25"/>
      <c r="J446" s="40"/>
      <c r="K446" s="48"/>
    </row>
    <row r="447" spans="1:11" s="33" customFormat="1" ht="12.75">
      <c r="A447" s="42"/>
      <c r="B447" s="42"/>
      <c r="C447" s="28" t="s">
        <v>20</v>
      </c>
      <c r="D447" s="30">
        <v>10</v>
      </c>
      <c r="E447" s="24" t="s">
        <v>20</v>
      </c>
      <c r="F447" s="24">
        <v>0</v>
      </c>
      <c r="G447" s="24" t="s">
        <v>20</v>
      </c>
      <c r="H447" s="24">
        <v>0</v>
      </c>
      <c r="I447" s="25"/>
      <c r="J447" s="40"/>
      <c r="K447" s="48"/>
    </row>
    <row r="448" spans="1:11" s="33" customFormat="1" ht="12.75">
      <c r="A448" s="42"/>
      <c r="B448" s="42"/>
      <c r="C448" s="28" t="s">
        <v>21</v>
      </c>
      <c r="D448" s="30">
        <v>85</v>
      </c>
      <c r="E448" s="24" t="s">
        <v>21</v>
      </c>
      <c r="F448" s="24">
        <v>0</v>
      </c>
      <c r="G448" s="24" t="s">
        <v>21</v>
      </c>
      <c r="H448" s="24">
        <v>0</v>
      </c>
      <c r="I448" s="25"/>
      <c r="J448" s="40"/>
      <c r="K448" s="48"/>
    </row>
    <row r="449" spans="1:17" s="33" customFormat="1" ht="15" customHeight="1">
      <c r="A449" s="42">
        <v>18</v>
      </c>
      <c r="B449" s="46" t="s">
        <v>98</v>
      </c>
      <c r="C449" s="22" t="s">
        <v>14</v>
      </c>
      <c r="D449" s="30">
        <f>D451+D452+D453+D454</f>
        <v>1917.53</v>
      </c>
      <c r="E449" s="23" t="s">
        <v>14</v>
      </c>
      <c r="F449" s="24">
        <f>F451+F452+F453+F454</f>
        <v>0</v>
      </c>
      <c r="G449" s="23" t="s">
        <v>14</v>
      </c>
      <c r="H449" s="24">
        <f>H451+H452+H453+H454</f>
        <v>0</v>
      </c>
      <c r="I449" s="28">
        <v>2024</v>
      </c>
      <c r="J449" s="40"/>
      <c r="K449" s="48"/>
    </row>
    <row r="450" spans="1:17" s="33" customFormat="1" ht="15" customHeight="1">
      <c r="A450" s="42"/>
      <c r="B450" s="46"/>
      <c r="C450" s="26" t="s">
        <v>17</v>
      </c>
      <c r="D450" s="30"/>
      <c r="E450" s="27" t="s">
        <v>17</v>
      </c>
      <c r="F450" s="24"/>
      <c r="G450" s="27" t="s">
        <v>17</v>
      </c>
      <c r="H450" s="29"/>
      <c r="I450" s="25"/>
      <c r="J450" s="40"/>
      <c r="K450" s="48"/>
    </row>
    <row r="451" spans="1:17" s="33" customFormat="1" ht="12.75">
      <c r="A451" s="42"/>
      <c r="B451" s="46"/>
      <c r="C451" s="28" t="s">
        <v>18</v>
      </c>
      <c r="D451" s="30">
        <v>0</v>
      </c>
      <c r="E451" s="24" t="s">
        <v>18</v>
      </c>
      <c r="F451" s="24">
        <v>0</v>
      </c>
      <c r="G451" s="24" t="s">
        <v>18</v>
      </c>
      <c r="H451" s="24">
        <v>0</v>
      </c>
      <c r="I451" s="25"/>
      <c r="J451" s="40"/>
      <c r="K451" s="48"/>
    </row>
    <row r="452" spans="1:17" s="33" customFormat="1" ht="12.75">
      <c r="A452" s="42"/>
      <c r="B452" s="46"/>
      <c r="C452" s="28" t="s">
        <v>19</v>
      </c>
      <c r="D452" s="30">
        <f>1696.77+16.16</f>
        <v>1712.93</v>
      </c>
      <c r="E452" s="24" t="s">
        <v>19</v>
      </c>
      <c r="F452" s="24">
        <v>0</v>
      </c>
      <c r="G452" s="24" t="s">
        <v>19</v>
      </c>
      <c r="H452" s="24">
        <v>0</v>
      </c>
      <c r="I452" s="25"/>
      <c r="J452" s="40"/>
      <c r="K452" s="48"/>
    </row>
    <row r="453" spans="1:17" s="33" customFormat="1" ht="12.75">
      <c r="A453" s="42"/>
      <c r="B453" s="46"/>
      <c r="C453" s="28" t="s">
        <v>20</v>
      </c>
      <c r="D453" s="30">
        <v>10</v>
      </c>
      <c r="E453" s="24" t="s">
        <v>20</v>
      </c>
      <c r="F453" s="24">
        <v>0</v>
      </c>
      <c r="G453" s="24" t="s">
        <v>20</v>
      </c>
      <c r="H453" s="24">
        <v>0</v>
      </c>
      <c r="I453" s="25"/>
      <c r="J453" s="40"/>
      <c r="K453" s="48"/>
    </row>
    <row r="454" spans="1:17" s="33" customFormat="1" ht="12.75">
      <c r="A454" s="42"/>
      <c r="B454" s="46"/>
      <c r="C454" s="28" t="s">
        <v>21</v>
      </c>
      <c r="D454" s="30">
        <v>194.6</v>
      </c>
      <c r="E454" s="24" t="s">
        <v>21</v>
      </c>
      <c r="F454" s="24">
        <v>0</v>
      </c>
      <c r="G454" s="24" t="s">
        <v>21</v>
      </c>
      <c r="H454" s="24">
        <v>0</v>
      </c>
      <c r="I454" s="25"/>
      <c r="J454" s="41"/>
      <c r="K454" s="48"/>
    </row>
    <row r="455" spans="1:17" ht="13.5" customHeight="1">
      <c r="Q455" s="36"/>
    </row>
    <row r="456" spans="1:17" ht="15.75" customHeight="1">
      <c r="A456" s="37"/>
      <c r="B456" s="38"/>
      <c r="C456" s="38"/>
      <c r="D456" s="38"/>
      <c r="E456" s="38"/>
      <c r="F456" s="38"/>
      <c r="G456" s="38"/>
      <c r="H456" s="38"/>
      <c r="I456" s="38"/>
      <c r="J456" s="38"/>
      <c r="K456" s="37"/>
      <c r="Q456" s="36"/>
    </row>
  </sheetData>
  <mergeCells count="176">
    <mergeCell ref="B119:B124"/>
    <mergeCell ref="A119:A124"/>
    <mergeCell ref="D1:K1"/>
    <mergeCell ref="D2:K2"/>
    <mergeCell ref="D3:K3"/>
    <mergeCell ref="D5:K5"/>
    <mergeCell ref="B6:K6"/>
    <mergeCell ref="B7:K7"/>
    <mergeCell ref="A9:K9"/>
    <mergeCell ref="A10:K10"/>
    <mergeCell ref="A11:K11"/>
    <mergeCell ref="A12:K12"/>
    <mergeCell ref="J13:K13"/>
    <mergeCell ref="C16:D16"/>
    <mergeCell ref="E16:F16"/>
    <mergeCell ref="G16:H16"/>
    <mergeCell ref="A14:A16"/>
    <mergeCell ref="A17:A22"/>
    <mergeCell ref="A23:A28"/>
    <mergeCell ref="A29:A34"/>
    <mergeCell ref="K14:K16"/>
    <mergeCell ref="K17:K454"/>
    <mergeCell ref="A35:A40"/>
    <mergeCell ref="A41:A46"/>
    <mergeCell ref="A47:A52"/>
    <mergeCell ref="A53:A58"/>
    <mergeCell ref="A59:A64"/>
    <mergeCell ref="A65:A70"/>
    <mergeCell ref="A77:A82"/>
    <mergeCell ref="A83:A88"/>
    <mergeCell ref="A89:A94"/>
    <mergeCell ref="A95:A100"/>
    <mergeCell ref="A71:A76"/>
    <mergeCell ref="A101:A106"/>
    <mergeCell ref="A107:A112"/>
    <mergeCell ref="A113:A118"/>
    <mergeCell ref="A131:A136"/>
    <mergeCell ref="A137:A142"/>
    <mergeCell ref="A143:A148"/>
    <mergeCell ref="A149:A154"/>
    <mergeCell ref="A155:A160"/>
    <mergeCell ref="A161:A166"/>
    <mergeCell ref="A125:A130"/>
    <mergeCell ref="A257:A262"/>
    <mergeCell ref="A263:A268"/>
    <mergeCell ref="A269:A274"/>
    <mergeCell ref="A167:A172"/>
    <mergeCell ref="A173:A178"/>
    <mergeCell ref="A179:A184"/>
    <mergeCell ref="A185:A190"/>
    <mergeCell ref="A191:A196"/>
    <mergeCell ref="A197:A202"/>
    <mergeCell ref="A203:A208"/>
    <mergeCell ref="A209:A214"/>
    <mergeCell ref="A215:A220"/>
    <mergeCell ref="A431:A436"/>
    <mergeCell ref="A437:A442"/>
    <mergeCell ref="A443:A448"/>
    <mergeCell ref="A449:A454"/>
    <mergeCell ref="A329:A334"/>
    <mergeCell ref="A335:A340"/>
    <mergeCell ref="A341:A346"/>
    <mergeCell ref="A347:A352"/>
    <mergeCell ref="A353:A358"/>
    <mergeCell ref="A359:A364"/>
    <mergeCell ref="A365:A370"/>
    <mergeCell ref="A371:A376"/>
    <mergeCell ref="A401:A406"/>
    <mergeCell ref="A383:A388"/>
    <mergeCell ref="A389:A394"/>
    <mergeCell ref="A395:A400"/>
    <mergeCell ref="A377:A382"/>
    <mergeCell ref="B131:B136"/>
    <mergeCell ref="B137:B142"/>
    <mergeCell ref="B143:B148"/>
    <mergeCell ref="B149:B154"/>
    <mergeCell ref="B155:B160"/>
    <mergeCell ref="A407:A412"/>
    <mergeCell ref="A413:A418"/>
    <mergeCell ref="A419:A424"/>
    <mergeCell ref="A425:A430"/>
    <mergeCell ref="A275:A280"/>
    <mergeCell ref="A281:A286"/>
    <mergeCell ref="A287:A292"/>
    <mergeCell ref="A293:A298"/>
    <mergeCell ref="A299:A304"/>
    <mergeCell ref="A305:A310"/>
    <mergeCell ref="A311:A316"/>
    <mergeCell ref="A317:A322"/>
    <mergeCell ref="A323:A328"/>
    <mergeCell ref="A233:A238"/>
    <mergeCell ref="A239:A244"/>
    <mergeCell ref="A221:A226"/>
    <mergeCell ref="A227:A232"/>
    <mergeCell ref="A245:A250"/>
    <mergeCell ref="A251:A256"/>
    <mergeCell ref="B65:B70"/>
    <mergeCell ref="B71:B76"/>
    <mergeCell ref="B77:B82"/>
    <mergeCell ref="B83:B88"/>
    <mergeCell ref="B89:B94"/>
    <mergeCell ref="B95:B100"/>
    <mergeCell ref="B101:B106"/>
    <mergeCell ref="B107:B112"/>
    <mergeCell ref="B113:B118"/>
    <mergeCell ref="B14:B16"/>
    <mergeCell ref="B17:B22"/>
    <mergeCell ref="B23:B28"/>
    <mergeCell ref="B29:B34"/>
    <mergeCell ref="B35:B40"/>
    <mergeCell ref="B41:B46"/>
    <mergeCell ref="B47:B52"/>
    <mergeCell ref="B53:B58"/>
    <mergeCell ref="B59:B64"/>
    <mergeCell ref="B161:B166"/>
    <mergeCell ref="B167:B172"/>
    <mergeCell ref="B173:B178"/>
    <mergeCell ref="B179:B184"/>
    <mergeCell ref="B185:B190"/>
    <mergeCell ref="B191:B196"/>
    <mergeCell ref="B197:B202"/>
    <mergeCell ref="B203:B208"/>
    <mergeCell ref="B209:B214"/>
    <mergeCell ref="B215:B220"/>
    <mergeCell ref="B233:B238"/>
    <mergeCell ref="B239:B244"/>
    <mergeCell ref="B245:B250"/>
    <mergeCell ref="B221:B226"/>
    <mergeCell ref="B227:B232"/>
    <mergeCell ref="B251:B256"/>
    <mergeCell ref="B257:B262"/>
    <mergeCell ref="B263:B268"/>
    <mergeCell ref="B407:B412"/>
    <mergeCell ref="B269:B274"/>
    <mergeCell ref="B275:B280"/>
    <mergeCell ref="B359:B364"/>
    <mergeCell ref="B365:B370"/>
    <mergeCell ref="B371:B376"/>
    <mergeCell ref="B401:B406"/>
    <mergeCell ref="B281:B286"/>
    <mergeCell ref="B287:B292"/>
    <mergeCell ref="B293:B298"/>
    <mergeCell ref="B299:B304"/>
    <mergeCell ref="B305:B310"/>
    <mergeCell ref="B311:B316"/>
    <mergeCell ref="B317:B322"/>
    <mergeCell ref="B323:B328"/>
    <mergeCell ref="B329:B334"/>
    <mergeCell ref="B383:B388"/>
    <mergeCell ref="B389:B394"/>
    <mergeCell ref="B395:B400"/>
    <mergeCell ref="B377:B382"/>
    <mergeCell ref="J191:J220"/>
    <mergeCell ref="J137:J178"/>
    <mergeCell ref="J29:J136"/>
    <mergeCell ref="J185:J190"/>
    <mergeCell ref="J221:J424"/>
    <mergeCell ref="J425:J454"/>
    <mergeCell ref="B125:B130"/>
    <mergeCell ref="I14:I16"/>
    <mergeCell ref="J14:J16"/>
    <mergeCell ref="J17:J22"/>
    <mergeCell ref="J23:J28"/>
    <mergeCell ref="J179:J184"/>
    <mergeCell ref="C14:H15"/>
    <mergeCell ref="B413:B418"/>
    <mergeCell ref="B419:B424"/>
    <mergeCell ref="B425:B430"/>
    <mergeCell ref="B431:B436"/>
    <mergeCell ref="B437:B442"/>
    <mergeCell ref="B443:B448"/>
    <mergeCell ref="B449:B454"/>
    <mergeCell ref="B335:B340"/>
    <mergeCell ref="B341:B346"/>
    <mergeCell ref="B347:B352"/>
    <mergeCell ref="B353:B358"/>
  </mergeCells>
  <phoneticPr fontId="22" type="noConversion"/>
  <printOptions horizontalCentered="1"/>
  <pageMargins left="0.78740157480314965" right="0.78740157480314965" top="0.78740157480314965" bottom="0.55118110236220474" header="0" footer="0"/>
  <pageSetup paperSize="9" scale="65" orientation="landscape" r:id="rId1"/>
  <rowBreaks count="10" manualBreakCount="10">
    <brk id="40" max="10" man="1"/>
    <brk id="94" max="10" man="1"/>
    <brk id="130" max="10" man="1"/>
    <brk id="178" max="10" man="1"/>
    <brk id="220" max="10" man="1"/>
    <brk id="262" max="10" man="1"/>
    <brk id="304" max="10" man="1"/>
    <brk id="346" max="10" man="1"/>
    <brk id="388" max="10" man="1"/>
    <brk id="430" max="10" man="1"/>
  </rowBreaks>
</worksheet>
</file>

<file path=xl/worksheets/sheet2.xml><?xml version="1.0" encoding="utf-8"?>
<worksheet xmlns="http://schemas.openxmlformats.org/spreadsheetml/2006/main" xmlns:r="http://schemas.openxmlformats.org/officeDocument/2006/relationships">
  <dimension ref="A1:I37"/>
  <sheetViews>
    <sheetView workbookViewId="0">
      <selection activeCell="K2" sqref="K2"/>
    </sheetView>
  </sheetViews>
  <sheetFormatPr defaultColWidth="9" defaultRowHeight="15"/>
  <cols>
    <col min="1" max="1" width="4.7109375" customWidth="1"/>
    <col min="2" max="2" width="56" customWidth="1"/>
    <col min="3" max="3" width="12.42578125" customWidth="1"/>
    <col min="5" max="5" width="9.140625"/>
    <col min="6" max="6" width="12.28515625" customWidth="1"/>
    <col min="7" max="7" width="16.5703125" customWidth="1"/>
    <col min="8" max="8" width="28.7109375" customWidth="1"/>
    <col min="9" max="9" width="18.7109375" customWidth="1"/>
  </cols>
  <sheetData>
    <row r="1" spans="1:9" ht="18.75">
      <c r="A1" s="89"/>
      <c r="B1" s="89"/>
      <c r="C1" s="89"/>
      <c r="D1" s="89"/>
      <c r="E1" s="89"/>
      <c r="F1" s="89"/>
      <c r="G1" s="89"/>
      <c r="H1" s="89"/>
      <c r="I1" s="89"/>
    </row>
    <row r="2" spans="1:9" ht="54.75" customHeight="1">
      <c r="A2" s="90"/>
      <c r="B2" s="90"/>
      <c r="C2" s="90"/>
      <c r="D2" s="90"/>
      <c r="E2" s="91"/>
      <c r="F2" s="91"/>
      <c r="G2" s="91"/>
      <c r="H2" s="91"/>
      <c r="I2" s="91"/>
    </row>
    <row r="3" spans="1:9" ht="15" customHeight="1"/>
    <row r="4" spans="1:9" ht="18.75">
      <c r="A4" s="84" t="s">
        <v>60</v>
      </c>
      <c r="B4" s="84"/>
      <c r="C4" s="84"/>
      <c r="D4" s="84"/>
      <c r="E4" s="84"/>
      <c r="F4" s="84"/>
      <c r="G4" s="84"/>
      <c r="H4" s="84"/>
      <c r="I4" s="84"/>
    </row>
    <row r="5" spans="1:9" ht="18.75" customHeight="1">
      <c r="A5" s="84" t="s">
        <v>61</v>
      </c>
      <c r="B5" s="84"/>
      <c r="C5" s="84"/>
      <c r="D5" s="84"/>
      <c r="E5" s="84"/>
      <c r="F5" s="84"/>
      <c r="G5" s="84"/>
      <c r="H5" s="84"/>
      <c r="I5" s="84"/>
    </row>
    <row r="6" spans="1:9" ht="14.25" customHeight="1">
      <c r="A6" s="85" t="s">
        <v>5</v>
      </c>
      <c r="B6" s="85"/>
      <c r="C6" s="85"/>
      <c r="D6" s="85"/>
      <c r="E6" s="85"/>
      <c r="F6" s="85"/>
      <c r="G6" s="85"/>
      <c r="H6" s="85"/>
      <c r="I6" s="85"/>
    </row>
    <row r="7" spans="1:9" ht="15.75" customHeight="1">
      <c r="A7" s="84" t="s">
        <v>62</v>
      </c>
      <c r="B7" s="84"/>
      <c r="C7" s="84"/>
      <c r="D7" s="84"/>
      <c r="E7" s="84"/>
      <c r="F7" s="84"/>
      <c r="G7" s="84"/>
      <c r="H7" s="84"/>
      <c r="I7" s="84"/>
    </row>
    <row r="8" spans="1:9">
      <c r="A8" s="1"/>
      <c r="B8" s="1"/>
      <c r="C8" s="1"/>
      <c r="D8" s="1"/>
      <c r="E8" s="1"/>
      <c r="F8" s="1"/>
      <c r="G8" s="1"/>
      <c r="H8" s="86"/>
      <c r="I8" s="87"/>
    </row>
    <row r="9" spans="1:9" ht="15" customHeight="1">
      <c r="A9" s="69" t="s">
        <v>7</v>
      </c>
      <c r="B9" s="69" t="s">
        <v>63</v>
      </c>
      <c r="C9" s="69" t="s">
        <v>64</v>
      </c>
      <c r="D9" s="82"/>
      <c r="E9" s="83"/>
      <c r="F9" s="69" t="s">
        <v>10</v>
      </c>
      <c r="G9" s="83"/>
      <c r="H9" s="77" t="s">
        <v>65</v>
      </c>
      <c r="I9" s="77" t="s">
        <v>12</v>
      </c>
    </row>
    <row r="10" spans="1:9" ht="13.5" customHeight="1">
      <c r="A10" s="69"/>
      <c r="B10" s="69"/>
      <c r="C10" s="82"/>
      <c r="D10" s="82"/>
      <c r="E10" s="83"/>
      <c r="F10" s="83"/>
      <c r="G10" s="83"/>
      <c r="H10" s="78"/>
      <c r="I10" s="80"/>
    </row>
    <row r="11" spans="1:9" ht="15" customHeight="1">
      <c r="A11" s="69"/>
      <c r="B11" s="69"/>
      <c r="C11" s="83"/>
      <c r="D11" s="83"/>
      <c r="E11" s="83"/>
      <c r="F11" s="83"/>
      <c r="G11" s="83"/>
      <c r="H11" s="78"/>
      <c r="I11" s="80"/>
    </row>
    <row r="12" spans="1:9" ht="27.75" customHeight="1">
      <c r="A12" s="70"/>
      <c r="B12" s="70"/>
      <c r="C12" s="2" t="s">
        <v>66</v>
      </c>
      <c r="D12" s="3" t="s">
        <v>67</v>
      </c>
      <c r="E12" s="3" t="s">
        <v>68</v>
      </c>
      <c r="F12" s="3" t="s">
        <v>67</v>
      </c>
      <c r="G12" s="2" t="s">
        <v>68</v>
      </c>
      <c r="H12" s="79"/>
      <c r="I12" s="81"/>
    </row>
    <row r="13" spans="1:9">
      <c r="A13" s="71">
        <v>1</v>
      </c>
      <c r="B13" s="74"/>
      <c r="C13" s="4" t="s">
        <v>14</v>
      </c>
      <c r="D13" s="5"/>
      <c r="E13" s="6"/>
      <c r="F13" s="6"/>
      <c r="G13" s="7"/>
      <c r="H13" s="7"/>
      <c r="I13" s="16"/>
    </row>
    <row r="14" spans="1:9" ht="16.5" customHeight="1">
      <c r="A14" s="72"/>
      <c r="B14" s="75"/>
      <c r="C14" s="8" t="s">
        <v>17</v>
      </c>
      <c r="D14" s="9"/>
      <c r="E14" s="10"/>
      <c r="F14" s="10"/>
      <c r="G14" s="11"/>
      <c r="H14" s="11"/>
      <c r="I14" s="17"/>
    </row>
    <row r="15" spans="1:9">
      <c r="A15" s="72"/>
      <c r="B15" s="75"/>
      <c r="C15" s="9" t="s">
        <v>18</v>
      </c>
      <c r="D15" s="9"/>
      <c r="E15" s="10"/>
      <c r="F15" s="10"/>
      <c r="G15" s="11"/>
      <c r="H15" s="11"/>
      <c r="I15" s="17"/>
    </row>
    <row r="16" spans="1:9">
      <c r="A16" s="72"/>
      <c r="B16" s="75"/>
      <c r="C16" s="9" t="s">
        <v>19</v>
      </c>
      <c r="D16" s="9"/>
      <c r="E16" s="10"/>
      <c r="F16" s="10"/>
      <c r="G16" s="11"/>
      <c r="H16" s="11"/>
      <c r="I16" s="17"/>
    </row>
    <row r="17" spans="1:9">
      <c r="A17" s="72"/>
      <c r="B17" s="75"/>
      <c r="C17" s="9" t="s">
        <v>20</v>
      </c>
      <c r="D17" s="9"/>
      <c r="E17" s="10"/>
      <c r="F17" s="10"/>
      <c r="G17" s="11"/>
      <c r="H17" s="11"/>
      <c r="I17" s="17"/>
    </row>
    <row r="18" spans="1:9">
      <c r="A18" s="73"/>
      <c r="B18" s="76"/>
      <c r="C18" s="12" t="s">
        <v>21</v>
      </c>
      <c r="D18" s="12"/>
      <c r="E18" s="13"/>
      <c r="F18" s="13"/>
      <c r="G18" s="14"/>
      <c r="H18" s="14"/>
      <c r="I18" s="18"/>
    </row>
    <row r="19" spans="1:9">
      <c r="A19" s="71">
        <v>2</v>
      </c>
      <c r="B19" s="74"/>
      <c r="C19" s="4" t="s">
        <v>14</v>
      </c>
      <c r="D19" s="5"/>
      <c r="E19" s="6"/>
      <c r="F19" s="6"/>
      <c r="G19" s="7"/>
      <c r="H19" s="7"/>
      <c r="I19" s="16"/>
    </row>
    <row r="20" spans="1:9" ht="16.5" customHeight="1">
      <c r="A20" s="72"/>
      <c r="B20" s="75"/>
      <c r="C20" s="8" t="s">
        <v>17</v>
      </c>
      <c r="D20" s="9"/>
      <c r="E20" s="10"/>
      <c r="F20" s="10"/>
      <c r="G20" s="11"/>
      <c r="H20" s="11"/>
      <c r="I20" s="17"/>
    </row>
    <row r="21" spans="1:9">
      <c r="A21" s="72"/>
      <c r="B21" s="75"/>
      <c r="C21" s="9" t="s">
        <v>18</v>
      </c>
      <c r="D21" s="9"/>
      <c r="E21" s="10"/>
      <c r="F21" s="10"/>
      <c r="G21" s="11"/>
      <c r="H21" s="11"/>
      <c r="I21" s="17"/>
    </row>
    <row r="22" spans="1:9">
      <c r="A22" s="72"/>
      <c r="B22" s="75"/>
      <c r="C22" s="9" t="s">
        <v>19</v>
      </c>
      <c r="D22" s="9"/>
      <c r="E22" s="10"/>
      <c r="F22" s="10"/>
      <c r="G22" s="11"/>
      <c r="H22" s="11"/>
      <c r="I22" s="17"/>
    </row>
    <row r="23" spans="1:9">
      <c r="A23" s="72"/>
      <c r="B23" s="75"/>
      <c r="C23" s="9" t="s">
        <v>20</v>
      </c>
      <c r="D23" s="9"/>
      <c r="E23" s="10"/>
      <c r="F23" s="10"/>
      <c r="G23" s="11"/>
      <c r="H23" s="11"/>
      <c r="I23" s="17"/>
    </row>
    <row r="24" spans="1:9">
      <c r="A24" s="73"/>
      <c r="B24" s="76"/>
      <c r="C24" s="12" t="s">
        <v>21</v>
      </c>
      <c r="D24" s="12"/>
      <c r="E24" s="13"/>
      <c r="F24" s="13"/>
      <c r="G24" s="14"/>
      <c r="H24" s="14"/>
      <c r="I24" s="18"/>
    </row>
    <row r="25" spans="1:9">
      <c r="A25" s="71" t="s">
        <v>69</v>
      </c>
      <c r="B25" s="74"/>
      <c r="C25" s="5"/>
      <c r="D25" s="5"/>
      <c r="E25" s="6"/>
      <c r="F25" s="6"/>
      <c r="G25" s="7"/>
      <c r="H25" s="7"/>
      <c r="I25" s="16"/>
    </row>
    <row r="26" spans="1:9">
      <c r="A26" s="72"/>
      <c r="B26" s="75"/>
      <c r="C26" s="9"/>
      <c r="D26" s="9"/>
      <c r="E26" s="10"/>
      <c r="F26" s="10"/>
      <c r="G26" s="11"/>
      <c r="H26" s="11"/>
      <c r="I26" s="17"/>
    </row>
    <row r="27" spans="1:9">
      <c r="A27" s="72"/>
      <c r="B27" s="75"/>
      <c r="C27" s="9"/>
      <c r="D27" s="9"/>
      <c r="E27" s="10"/>
      <c r="F27" s="10"/>
      <c r="G27" s="11"/>
      <c r="H27" s="11"/>
      <c r="I27" s="17"/>
    </row>
    <row r="28" spans="1:9">
      <c r="A28" s="72"/>
      <c r="B28" s="75"/>
      <c r="C28" s="9"/>
      <c r="D28" s="9"/>
      <c r="E28" s="10"/>
      <c r="F28" s="10"/>
      <c r="G28" s="11"/>
      <c r="H28" s="11"/>
      <c r="I28" s="17"/>
    </row>
    <row r="29" spans="1:9">
      <c r="A29" s="72"/>
      <c r="B29" s="75"/>
      <c r="C29" s="11"/>
      <c r="D29" s="11"/>
      <c r="E29" s="11"/>
      <c r="F29" s="11"/>
      <c r="G29" s="11"/>
      <c r="H29" s="11"/>
      <c r="I29" s="17"/>
    </row>
    <row r="30" spans="1:9">
      <c r="A30" s="73"/>
      <c r="B30" s="76"/>
      <c r="C30" s="14"/>
      <c r="D30" s="14"/>
      <c r="E30" s="14"/>
      <c r="F30" s="14"/>
      <c r="G30" s="14"/>
      <c r="H30" s="14"/>
      <c r="I30" s="18"/>
    </row>
    <row r="32" spans="1:9" ht="15.75">
      <c r="A32" s="88" t="s">
        <v>70</v>
      </c>
      <c r="B32" s="88"/>
      <c r="C32" s="88"/>
      <c r="D32" s="88"/>
      <c r="E32" s="88"/>
      <c r="F32" s="88"/>
      <c r="G32" s="88"/>
      <c r="H32" s="88"/>
      <c r="I32" s="88"/>
    </row>
    <row r="33" spans="1:9">
      <c r="A33" s="65" t="s">
        <v>71</v>
      </c>
      <c r="B33" s="65"/>
      <c r="C33" s="65"/>
      <c r="D33" s="65"/>
      <c r="E33" s="65"/>
      <c r="F33" s="65"/>
      <c r="G33" s="65"/>
      <c r="H33" s="65"/>
      <c r="I33" s="65"/>
    </row>
    <row r="35" spans="1:9" ht="15.75">
      <c r="A35" s="15"/>
      <c r="B35" s="15" t="s">
        <v>72</v>
      </c>
      <c r="C35" s="15"/>
      <c r="D35" s="15"/>
      <c r="E35" s="15"/>
      <c r="F35" s="15"/>
      <c r="G35" s="15"/>
      <c r="H35" s="15"/>
      <c r="I35" s="15"/>
    </row>
    <row r="36" spans="1:9" ht="36" customHeight="1">
      <c r="A36" s="66" t="s">
        <v>73</v>
      </c>
      <c r="B36" s="67"/>
      <c r="C36" s="67"/>
      <c r="D36" s="67"/>
      <c r="E36" s="67"/>
      <c r="F36" s="67"/>
      <c r="G36" s="67"/>
      <c r="H36" s="67"/>
      <c r="I36" s="67"/>
    </row>
    <row r="37" spans="1:9">
      <c r="A37" s="68" t="s">
        <v>74</v>
      </c>
      <c r="B37" s="68"/>
      <c r="C37" s="68"/>
      <c r="D37" s="68"/>
      <c r="E37" s="68"/>
      <c r="F37" s="68"/>
      <c r="G37" s="68"/>
      <c r="H37" s="68"/>
      <c r="I37" s="68"/>
    </row>
  </sheetData>
  <mergeCells count="25">
    <mergeCell ref="A1:D1"/>
    <mergeCell ref="E1:I1"/>
    <mergeCell ref="A2:D2"/>
    <mergeCell ref="E2:I2"/>
    <mergeCell ref="A4:I4"/>
    <mergeCell ref="A5:I5"/>
    <mergeCell ref="A6:I6"/>
    <mergeCell ref="A7:I7"/>
    <mergeCell ref="H8:I8"/>
    <mergeCell ref="A32:I32"/>
    <mergeCell ref="A33:I33"/>
    <mergeCell ref="A36:I36"/>
    <mergeCell ref="A37:I37"/>
    <mergeCell ref="A9:A12"/>
    <mergeCell ref="A13:A18"/>
    <mergeCell ref="A19:A24"/>
    <mergeCell ref="A25:A30"/>
    <mergeCell ref="B9:B12"/>
    <mergeCell ref="B13:B18"/>
    <mergeCell ref="B19:B24"/>
    <mergeCell ref="B25:B30"/>
    <mergeCell ref="H9:H12"/>
    <mergeCell ref="I9:I12"/>
    <mergeCell ref="C9:E11"/>
    <mergeCell ref="F9:G11"/>
  </mergeCells>
  <pageMargins left="0.7" right="0.7" top="0.75" bottom="0.75" header="0.3" footer="0.3"/>
  <pageSetup paperSize="9" scale="75" orientation="landscape"/>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babkina.nv</dc:creator>
  <cp:lastModifiedBy>Зайцева Анжелика Валентиновна</cp:lastModifiedBy>
  <cp:lastPrinted>2025-02-06T08:22:33Z</cp:lastPrinted>
  <dcterms:created xsi:type="dcterms:W3CDTF">2022-05-04T09:02:00Z</dcterms:created>
  <dcterms:modified xsi:type="dcterms:W3CDTF">2025-02-24T11:57:17Z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12F11B4CDF944580BAA50AFED2927BDC_12</vt:lpwstr>
  </property>
  <property fmtid="{D5CDD505-2E9C-101B-9397-08002B2CF9AE}" pid="3" name="KSOProductBuildVer">
    <vt:lpwstr>1049-12.2.0.17119</vt:lpwstr>
  </property>
</Properties>
</file>