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SHAREDE\shared\КОЧАРЯН К.Ж\Годовой отчет за 2024 год\Решение + приложения\"/>
    </mc:Choice>
  </mc:AlternateContent>
  <xr:revisionPtr revIDLastSave="0" documentId="13_ncr:1_{115B24E5-1344-4BDE-B184-0704403292C9}" xr6:coauthVersionLast="47" xr6:coauthVersionMax="47" xr10:uidLastSave="{00000000-0000-0000-0000-000000000000}"/>
  <bookViews>
    <workbookView xWindow="-120" yWindow="-120" windowWidth="29040" windowHeight="15840" xr2:uid="{00000000-000D-0000-FFFF-FFFF00000000}"/>
  </bookViews>
  <sheets>
    <sheet name="Документ" sheetId="2" r:id="rId1"/>
  </sheets>
  <definedNames>
    <definedName name="_xlnm.Print_Titles" localSheetId="0">Документ!$3:$4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76" i="2" l="1"/>
  <c r="E157" i="2"/>
  <c r="E130" i="2"/>
  <c r="E67" i="2"/>
  <c r="E65" i="2"/>
  <c r="E62" i="2"/>
  <c r="E28" i="2"/>
  <c r="E25" i="2"/>
  <c r="E18" i="2"/>
  <c r="E11" i="2"/>
  <c r="E6" i="2"/>
  <c r="E5" i="2"/>
</calcChain>
</file>

<file path=xl/sharedStrings.xml><?xml version="1.0" encoding="utf-8"?>
<sst xmlns="http://schemas.openxmlformats.org/spreadsheetml/2006/main" count="357" uniqueCount="354">
  <si>
    <t xml:space="preserve">Доходы бюджета Калининского муниципального округа Тверской области по главным администраторам доходов, группам, подгруппам, статьям, подстатьям и элементам доходов классификации доходов бюджетов за 2024 год 
</t>
  </si>
  <si>
    <t>Главный администратор</t>
  </si>
  <si>
    <t>Наименование кода бюджетной классификации Российской Федерации</t>
  </si>
  <si>
    <t>Код бюджетной классификации</t>
  </si>
  <si>
    <t>Кассовое исполнение (тыс.руб.)</t>
  </si>
  <si>
    <t>Код</t>
  </si>
  <si>
    <t>Наименование</t>
  </si>
  <si>
    <t>Всего</t>
  </si>
  <si>
    <t>019</t>
  </si>
  <si>
    <t xml:space="preserve">      Министерство имущественных и земельных отношений Тверской области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</si>
  <si>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(поступления в виде арендной платы)</t>
  </si>
  <si>
    <t>019 1 11 05012 14 1000 120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</si>
  <si>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(прочие поступления)</t>
  </si>
  <si>
    <t>019 1 11 05012 14 4000 120</t>
  </si>
  <si>
    <t xml:space="preserve">Доходы от продажи земельных участков, государственная собственность на которые не разграничена и которые расположены в границах муниципальных округов
</t>
  </si>
  <si>
    <t>019 1 14 06012 14 0000 430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</si>
  <si>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
</t>
  </si>
  <si>
    <t>019 1 14 06312 14 0000 430</t>
  </si>
  <si>
    <t>048</t>
  </si>
  <si>
    <t xml:space="preserve">     Верхне - Волжское межрегиональное управление Федеральной службы по надзору в сфере природопользования</t>
  </si>
  <si>
    <t xml:space="preserve"> Плата за выбросы загрязняющих веществ в атмосферный воздух стационарными объектами (пени по соответствующему платежу)</t>
  </si>
  <si>
    <t>048 1 12 01010 01 2100 120</t>
  </si>
  <si>
    <t xml:space="preserve"> 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</si>
  <si>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048 1 12 01010 01 6000 120</t>
  </si>
  <si>
    <t xml:space="preserve">  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</si>
  <si>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048 1 120 1030 01 6000 120</t>
  </si>
  <si>
    <t>Плата за размещение отходов производства (пени по соответствующему платежу)</t>
  </si>
  <si>
    <t>048 1 12 01041 01 2100 120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</si>
  <si>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</si>
  <si>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048 1 12 01041 01 6000 120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</si>
  <si>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</si>
  <si>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048 1 12 01042 01 6000 120</t>
  </si>
  <si>
    <t>075</t>
  </si>
  <si>
    <t xml:space="preserve">      Министерство образования Тверской области</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</si>
  <si>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</si>
  <si>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075 1 16 01053 01 0035 140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</si>
  <si>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</si>
  <si>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075 1 16 01063 01 0101 140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</si>
  <si>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</si>
  <si>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075 1 16 01063 01 9000 140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</si>
  <si>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</si>
  <si>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075 1 16 01073 01 0027 140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</si>
  <si>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</si>
  <si>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075 1 16 01193 01 9000 140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</si>
  <si>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</si>
  <si>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075 1 16 01203 01 9000 140</t>
  </si>
  <si>
    <t>081</t>
  </si>
  <si>
    <t xml:space="preserve">      Управление Федеральной службы по ветеринарному и фитосанитарному надзору по Тверской области</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</si>
  <si>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
</t>
  </si>
  <si>
    <t>081 1 16 10123 01 0141 140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</si>
  <si>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</si>
  <si>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081 1 16 11050 01 0000 140</t>
  </si>
  <si>
    <t>182</t>
  </si>
  <si>
    <t xml:space="preserve">      Федеральная налоговая служба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</si>
  <si>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</si>
  <si>
    <t>182 1 01 02010 01 1000 110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</si>
  <si>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(суммы денежных взысканий (штрафов) по соответствующему платежу согласно законодательству Российской Федерации)</t>
  </si>
  <si>
    <t>182 1 01 02010 01 3000 110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</si>
  <si>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</si>
  <si>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182 1 01 02020 01 1000 110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</si>
  <si>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</si>
  <si>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182 1 01 02020 01 3000 110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</si>
  <si>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</si>
  <si>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182 1 01 02030 01 1000 110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</si>
  <si>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дивидентов) (суммы денежных взысканий (штрафов) по соответствующему платежу согласно законодательству Российской Федерации)</t>
  </si>
  <si>
    <t>182 1 01 02030 01 3000 110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</si>
  <si>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Федерации(сумма платежа (перерасчеты, недоимка и задолженность по соответствующему платежу, в том числе по отмененному))</t>
  </si>
  <si>
    <t>182 1 01 02040 01 1000 110</t>
  </si>
  <si>
    <t xml:space="preserve"> Налог на доходы физических лиц части суммы налога, превышающей 650 000 рублей, относящейся к части налоговой базы, превышающей 5 000 000 рублей  (сумма платежа (перерасчеты, недоимка и задолженность по соответствующему платежу, в том числе по отмененному))</t>
  </si>
  <si>
    <t>182 1 01 02080 01 1000 110</t>
  </si>
  <si>
    <t xml:space="preserve"> 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</si>
  <si>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182 1 01 02100 01 1000 110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</si>
  <si>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</si>
  <si>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182 1 01 02130 01 1000 110</t>
  </si>
  <si>
    <t xml:space="preserve">  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</si>
  <si>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182 1 01 02140 01 1000 110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</si>
  <si>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</si>
  <si>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182 1 03 02231 01 0000 110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</si>
  <si>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</si>
  <si>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182 1 03 02241 01 0000 110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</si>
  <si>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</si>
  <si>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182 1 03 02251 01 0000 110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</si>
  <si>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</si>
  <si>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182 1 03 02261 01 0000 110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</si>
  <si>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</si>
  <si>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182 1 05 01011 01 1000 110</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</si>
  <si>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</si>
  <si>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182 1 05 01011 01 3000 110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</si>
  <si>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</si>
  <si>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182 1 05 01021 01 1000 110</t>
  </si>
  <si>
    <t>Налог, взимаемый с налогоплательщиков, выбравших в качестве объекта налогообложения доходы, уменьшенные на величину расходов (суммы денежных взысканий (штрафов) по соответствующему платежу согласно законодательству Российской Федерации)</t>
  </si>
  <si>
    <t>182 1 05 01021 01 3000 110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</si>
  <si>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</si>
  <si>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182 1 05 02010 02 1000 110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</si>
  <si>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</si>
  <si>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182 1 05 02010 02 3000 110</t>
  </si>
  <si>
    <t xml:space="preserve"> Единый сельскохозяйственный налог  (сумма платежа (перерасчеты, недоимка и задолженность по соответствующему платежу, в том числе по отмененному))</t>
  </si>
  <si>
    <t>182 1 05 03010 01 1000 110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</si>
  <si>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</si>
  <si>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182 1 05 03010 01 3000 110</t>
  </si>
  <si>
    <t>Налог, взимаемый в связи с применением патентной системы налогообложения, зачисляемый в бюджеты муниципальных округов  (сумма платежа (перерасчеты, недоимка и задолженность по соответствующему платежу, в том числе по отмененному))</t>
  </si>
  <si>
    <t>182 1 05 04060 02 1000 110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</si>
  <si>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</si>
  <si>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182 1 06 01020 14 1000 110</t>
  </si>
  <si>
    <t>Земельный налог с организаций,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</si>
  <si>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182 1 06 06032 14 1000 110</t>
  </si>
  <si>
    <t xml:space="preserve"> Земельный налог с организаций, обладающих земельным участком, расположенным в границах муниципальных округов (суммы денежных взысканий (штрафов) по соответствующему платежу согласно законодательству Российской Федерации)</t>
  </si>
  <si>
    <t>182 1 06 06032 14 3000 110</t>
  </si>
  <si>
    <t xml:space="preserve"> Земельный налог с физических лиц,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</si>
  <si>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182 1 06 06042 14 1000 110</t>
  </si>
  <si>
    <t xml:space="preserve"> Земельный налог с физических лиц, обладающих земельным участком, расположенным в границах муниципальных округов (суммы денежных взысканий (штрафов) по соответствующему платежу согласно законодательству Российской Федерации)</t>
  </si>
  <si>
    <t>182 1 06 06042 14 3000 110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</si>
  <si>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</si>
  <si>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182 1 08 03010 01 1050 110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</si>
  <si>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</si>
  <si>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182 1 08 03010 01 1060 110</t>
  </si>
  <si>
    <t>Земельный налог (по обязательствам, возникшим до 1 января 2006 года), мобилизуемый на территориях муниципальных округов (сумма платежа (перерасчеты, недоимка и задолженность по соответствующему платежу, в том числе по отмененному))</t>
  </si>
  <si>
    <t>182 1 09 04052 14 1000 110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</si>
  <si>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округов  (сумма платежа (перерасчеты, недоимка и задолженность по соответствующему платежу, в том числе по отмененному))</t>
  </si>
  <si>
    <t>182 1 09 07032 14 1000 110</t>
  </si>
  <si>
    <t>327</t>
  </si>
  <si>
    <t xml:space="preserve">      Министерство природных ресурсов и экологии Тверской области</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</si>
  <si>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(платежи по искам о возмещении вреда, причиненного объектам животного мира)</t>
  </si>
  <si>
    <t>327 1 16 11050 01 0001 140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</si>
  <si>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(иные платежи по искам о возмещении вреда, причиненного окружающей среде)</t>
  </si>
  <si>
    <t>327 1 16 11050 01 0002 140</t>
  </si>
  <si>
    <t>328</t>
  </si>
  <si>
    <t xml:space="preserve">      Министерство лесного комплекса Тверской области</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</si>
  <si>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(иные платежи по искам о возмещении вреда, причиненного окружающей среде)</t>
  </si>
  <si>
    <t>328 1 16 11050 01 0002 140</t>
  </si>
  <si>
    <t>601</t>
  </si>
  <si>
    <t xml:space="preserve">      Администрация Калининского муниципального округа Тверской области</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</si>
  <si>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</si>
  <si>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601 1 11 05024 14 0000 120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</si>
  <si>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</si>
  <si>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601 1 11 05034 14 0000 120</t>
  </si>
  <si>
    <t>Доходы от сдачи в аренду имущества, составляющего казну муниципальных округов (за исключением земельных участков)</t>
  </si>
  <si>
    <t>601 1 11 05074 14 0000 120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</si>
  <si>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округов</t>
  </si>
  <si>
    <t>601 1 11 05324 14 0000 120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</si>
  <si>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муниципальных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</si>
  <si>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601 1 11 05420 14 0000 120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</si>
  <si>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</si>
  <si>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601 1 11 09044 14 0000 120</t>
  </si>
  <si>
    <t xml:space="preserve"> Доходы, поступающие в порядке возмещения расходов, понесенных в связи с эксплуатацией имущества муниципальных округов</t>
  </si>
  <si>
    <t>601 11 302064 14 0000 130</t>
  </si>
  <si>
    <t xml:space="preserve"> Прочие доходы от компенсации затрат бюджетов муниципальных округов</t>
  </si>
  <si>
    <t>601 1  1302994 14 0000 130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</si>
  <si>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</si>
  <si>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601 1 14 0602 414 0000 430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</si>
  <si>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муниципальных округов</t>
  </si>
  <si>
    <t>601 1 14 06324 14 0000 430</t>
  </si>
  <si>
    <t>Доходы от приватизации имущества, находящегося в собственности муниципальных округов, в части приватизации нефинансовых активов имущества казны</t>
  </si>
  <si>
    <t>601 1 14 13040 14 0000 410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</si>
  <si>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</si>
  <si>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601 1 16 02020 02 0000 140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</si>
  <si>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</si>
  <si>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601 1 16 07010 14 0000 140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</si>
  <si>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</si>
  <si>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601 1 16 07090 14 0000 140</t>
  </si>
  <si>
    <t xml:space="preserve"> Возмещение ущерба при возникновении страховых случаев, когда выгодоприобретателями выступают получатели средств бюджета муниципального округа</t>
  </si>
  <si>
    <t>601 1 16 10031 14 0000 140</t>
  </si>
  <si>
    <t>Прочие неналоговые доходы бюджетов муниципальных округов</t>
  </si>
  <si>
    <t>601 1 17 05040 14 0000 180</t>
  </si>
  <si>
    <t xml:space="preserve"> Инициативные платежи, зачисляемые в бюджеты муниципальных округов (инициативный проект - благоустройство дворовой территории многоквартирного дома, расположенного по адресу: Тверская области, Калининский район, поселок Эммаусс, д. 10. Подъезды 1, хозяйственно-парковочная площадка)</t>
  </si>
  <si>
    <t>601 1 17 15020 14 7001 150</t>
  </si>
  <si>
    <t>Инициативные платежи, зачисляемые в бюджеты муниципальных округов (инициативный проект - благоустройство дворовой территории многоквартирного дома, расположенного по адресу: Тверская области, Калининский район, поселок Эммаусс, д. 10. Подъезды 2, 3, 4, 5.)</t>
  </si>
  <si>
    <t>601 1 17 15020 14 7002 150</t>
  </si>
  <si>
    <t>Инициативные платежи, зачисляемые в бюджеты муниципальных округов (инициативный проект - благоустройство площади с. Васильевское, Михайловского с/п, Калининского р-на, Тверской области (2-ой этап))</t>
  </si>
  <si>
    <t>601 1 17 15020 14 7003 150</t>
  </si>
  <si>
    <t>Инициативные платежи, зачисляемые в бюджеты муниципальных округов (на реализацию программ по поддержке местных инициатив в Тверской области - обустройство детской площадки в д. Аввакумово ул. Энтузиастов Калининского района Тверской области)</t>
  </si>
  <si>
    <t>601 1 17 15020 14 9030 150</t>
  </si>
  <si>
    <t xml:space="preserve"> Инициативные платежи, зачисляемые в бюджеты муниципальных округов (на реализацию программ по поддержке местных инициатив в Тверской области - капитальный ремонт артезианской скважины и установка системы очистки воды на ж/д ст. Кулицкая Кулицкого сельского поселения Калининского района Тверской области)</t>
  </si>
  <si>
    <t>601 1 17 15020 14 9032 150</t>
  </si>
  <si>
    <t>Инициативные платежи, зачисляемые в бюджеты муниципальных округов (на реализацию программ по поддержке местных инициатив в Тверской области - обустройство детской площадки по адресу: Тверская обл., Калининский муниципальный р-н, Заволжское сельское поселение д. Новинки)</t>
  </si>
  <si>
    <t>601 1 17 15020 14 9033 150</t>
  </si>
  <si>
    <t xml:space="preserve"> Инициативные платежи, зачисляемые в бюджеты муниципальных округов (на реализацию программ по поддержке местных инициатив в Тверской области - капитальный ремонт водопровода по улице Заводская на ж/д ст. Кулицкая Кулицкого сельского поселения Калининского района Тверской области)</t>
  </si>
  <si>
    <t>601 1 17 15020 14 9034 150</t>
  </si>
  <si>
    <t>Инициативные платежи, зачисляемые в бюджеты муниципальных округов (на реализацию программ по поддержке местных инициатив в Тверской области - капитальный ремонт водопровода по улице Специалистов на ж/д ст. Кулицкая Кулицкого сельского поселения Калининского района Тверской области)</t>
  </si>
  <si>
    <t>601 1 17 15020 14 9035 150</t>
  </si>
  <si>
    <t>Инициативные платежи, зачисляемые в бюджеты муниципальных округов (на реализацию программ по поддержке местных инициатив в Тверской области - капитальный ремонт канализационной сети по улице Специалистов на ж/д ст. Кулицкая Кулицкого сельского поселения Калининского района Тверской области)</t>
  </si>
  <si>
    <t>601 1 17 15020 14 9036 150</t>
  </si>
  <si>
    <t xml:space="preserve"> Инициативные платежи, зачисляемые в бюджеты муниципальных округов (на реализацию программ по поддержке местных инициатив в Тверской области - обустройство детской площадки в д. Сакулино Черногубовского сельского поселения Калининского района Тверской области)</t>
  </si>
  <si>
    <t>601 1 17 15020 14 9037 150</t>
  </si>
  <si>
    <t>Субсидии бюджетам муниципальных округов на софинансирование капитальных вложений в объекты муниципальной собственности (на развитие системы газоснабжения населенных пунктов Тверской области)</t>
  </si>
  <si>
    <t>601 2 02 20077 14 2001 150</t>
  </si>
  <si>
    <t>Субсидии бюджетам муниципальных округов на софинансирование капитальных вложений в объекты муниципальной собственности (на модернизацию объектов теплоэнергетических комплексов муниципальных образований Тверской области)</t>
  </si>
  <si>
    <t>601 2 02 20077 14 2131 150</t>
  </si>
  <si>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</si>
  <si>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601 2 02 20216 14 2125 150</t>
  </si>
  <si>
    <t xml:space="preserve"> 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(на 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t>
  </si>
  <si>
    <t>601 2 02 20216 14 2179 150</t>
  </si>
  <si>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(на капитальный ремонт и ремонт улично-дорожной сети муниципальных образований Тверской области)</t>
  </si>
  <si>
    <t>601 2 02 20216 14 2224 150</t>
  </si>
  <si>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(на проведение мероприятий в целях обеспечения безопасности дорожного движения на автомобильных дорогах общего пользования местного значения)</t>
  </si>
  <si>
    <t>601 2 02 20216 14 2227 150</t>
  </si>
  <si>
    <t>Субсидии бюджетам муниципальных округов на проведение комплексных кадастровых работ</t>
  </si>
  <si>
    <t>601 2 02 25511 14 0000 150</t>
  </si>
  <si>
    <t xml:space="preserve"> Субсидии бюджетам муниципальных округов на подготовку проектов межевания земельных участков и на проведение кадастровых работ</t>
  </si>
  <si>
    <t>601 2 02 25599 14 0000 150</t>
  </si>
  <si>
    <t xml:space="preserve"> Прочие субсидии бюджетам муниципальных округов (на обеспечение жилыми помещениями малоимущих многодетных семей, нуждающихся в жилых помещениях)</t>
  </si>
  <si>
    <t>601 2 02 29999 14 2045 150</t>
  </si>
  <si>
    <t xml:space="preserve"> Прочие субсидии бюджетам муниципальных округов (поддержка редакций районных и городских газет)</t>
  </si>
  <si>
    <t>601 2 02 29999 14 2049 150</t>
  </si>
  <si>
    <t>Прочие субсидии бюджетам муниципальных округов (на укрепление материально-технической базы муниципальных общеобразовательных организаций)</t>
  </si>
  <si>
    <t>601 2 02 29999 14 2190 150</t>
  </si>
  <si>
    <t xml:space="preserve"> Прочие субсидии бюджетам муниципальных округов (на укрепление материально-технической базы муниципальных дошкольных образовательных организаций)</t>
  </si>
  <si>
    <t>601 2 02 29999 14 2222 150</t>
  </si>
  <si>
    <t xml:space="preserve"> Прочие субсидии бюджетам муниципальных округов (на поддержку обустройства мест массового отдыха населения (городских парков) )</t>
  </si>
  <si>
    <t>601 2 0 229999 14 2253 150</t>
  </si>
  <si>
    <t xml:space="preserve"> Прочие субсидии бюджетам муниципальных округов (на реализацию программ по поддержке местных инициатив в Тверской области - обустройство детской площадки в д. Аввакумово, ул. Энтузиастов Калининского района Тверской области)</t>
  </si>
  <si>
    <t>601 2 02 29999 14 9030 150</t>
  </si>
  <si>
    <t xml:space="preserve"> Прочие субсидии бюджетам муниципальных округов (на реализацию программ по поддержке местных инициатив в Тверской области - капитальный ремонт артезианской скважины и установка системы очистки воды на ж/д ст. Кулицкая Кулицкого сельского поселения Калининского района Тверской области)</t>
  </si>
  <si>
    <t>601 2 02 29999 14 9032 150</t>
  </si>
  <si>
    <t xml:space="preserve"> Прочие субсидии бюджетам муниципальных округов (на реализацию программ по поддержке местных инициатив в Тверской области - обустройство детской площадки по адресу: Тверская обл., Калининский муниципальный р-н, Заволжское сельское поселение д. Новинки)</t>
  </si>
  <si>
    <t>601 2 02 29999 14 9033 150</t>
  </si>
  <si>
    <t>Прочие субсидии бюджетам муниципальных округов (на реализацию программ по поддержке местных инициатив в Тверской области - капитальный ремонт водопровода по улице Заводская на ж/д ст. Кулицкая Кулицкого сельского поселения Калининского района Тверской области)</t>
  </si>
  <si>
    <t>601 2 0 229999 14 9034 150</t>
  </si>
  <si>
    <t xml:space="preserve"> Прочие субсидии бюджетам муниципальных округов (на реализацию программ по поддержке местных инициатив в Тверской области - капитальный ремонт водопровода по улице Специалистов на ж/д ст. Кулицкая Кулицкого сельского поселения Калининского района Тверской области)</t>
  </si>
  <si>
    <t>601 2 02 29999 14 9035 150</t>
  </si>
  <si>
    <t xml:space="preserve"> Прочие субсидии бюджетам муниципальных округов (на реализацию программ по поддержке местных инициатив в Тверской области - капитальный ремонт канализационной сети по улице Специалистов на ж/д ст. Кулицкая Кулицкого сельского поселения Калининского района Тверской области)</t>
  </si>
  <si>
    <t>601 2 02 29999 14 9036 150</t>
  </si>
  <si>
    <t xml:space="preserve"> Прочие субсидии бюджетам муниципальных округов (на реализацию программ по поддержке местных инициатив в Тверской области - обустройство детской площадки в д. Сакулино Черногубовского сельского поселения Калининского района Тверской области)</t>
  </si>
  <si>
    <t>601 2 02 29999 14 9037 150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</si>
  <si>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</si>
  <si>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601 2 02 35082 14 0000 150</t>
  </si>
  <si>
    <t xml:space="preserve"> 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</si>
  <si>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601 2 02 35118 14 0000 150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</si>
  <si>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</si>
  <si>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601 2 02 35120 14 0000 150</t>
  </si>
  <si>
    <t>Прочие субвенции бюджетам муниципальных округов (на реализацию государственных полномочий по созданию, исполнению полномочий и обеспечению деятельности комиссий по делам несовершеннолетних и защите их прав)</t>
  </si>
  <si>
    <t>601 2 02 39999 14 2015 150</t>
  </si>
  <si>
    <t xml:space="preserve"> Прочие субвенции бюджетам муниципальных округов (на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t>
  </si>
  <si>
    <t>601 2 02 39999 14 2070 150</t>
  </si>
  <si>
    <t xml:space="preserve"> Прочие субвенции бюджетам муниципальных округов (на 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</si>
  <si>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601 2 02 39999 14 2114 150</t>
  </si>
  <si>
    <t xml:space="preserve"> Прочие субвенции бюджетам муниципальных округов (на осуществление государственных полномочий по обеспечению благоустроенными жилыми помещениями детей-сирот, детей, оставшихся без попечения родителей, лиц из числа детей-сирот, детей, оставшихся без попечения родителей, за счет средств областного бюджета Тверской области)</t>
  </si>
  <si>
    <t>601 2 02 39999 14 2217 150</t>
  </si>
  <si>
    <t>Прочие межбюджетные трансферты, передаваемые бюджетам муниципальных округов (на реализацию программ по поддержке местных инициатив в Тверской области - обустройство детской площадки в д. Аввакумово, ул. Энтузиастов Калининского района Тверской области)</t>
  </si>
  <si>
    <t>601 2 02 49999 1 49030 150</t>
  </si>
  <si>
    <t xml:space="preserve"> Прочие межбюджетные трансферты, передаваемые бюджетам муниципальных округов (на реализацию программ по поддержке местных инициатив в Тверской области - капитальный ремонт артезианской скважины и установка системы очистки воды на ж/д ст. Кулицкая Кулицкого сельского поселения Калининского района Тверской области)</t>
  </si>
  <si>
    <t>601 2 02 49999 14 9032 150</t>
  </si>
  <si>
    <t xml:space="preserve"> Прочие межбюджетные трансферты, передаваемые бюджетам муниципальных округов (на реализацию программ по поддержке местных инициатив в Тверской области - обустройство детской площадки по адресу: Тверская обл., Калининский муниципальный р-н, Заволжское сельское поселение д. Новинки)</t>
  </si>
  <si>
    <t>601 2 02 49999 14 9033 150</t>
  </si>
  <si>
    <t>Прочие межбюджетные трансферты, передаваемые бюджетам муниципальных округов (на реализацию программ по поддержке местных инициатив в Тверской области - капитальный ремонт водопровода по улице Заводская на ж/д ст. Кулицкая Кулицкого сельского поселения Калининского района Тверской области)</t>
  </si>
  <si>
    <t>601 2 02 49999 14 9034 150</t>
  </si>
  <si>
    <t>Прочие межбюджетные трансферты, передаваемые бюджетам муниципальных округов (на реализацию программ по поддержке местных инициатив в Тверской области - капитальный ремонт водопровода по улице Специалистов на ж/д ст. Кулицкая Кулицкого сельского поселения Калининского района Тверской области)</t>
  </si>
  <si>
    <t>601 2 02 49999 14 9035 150</t>
  </si>
  <si>
    <t>Прочие межбюджетные трансферты, передаваемые бюджетам муниципальных округов (на реализацию программ по поддержке местных инициатив в Тверской области - капитальный ремонт канализационной сети по улице Специалистов на ж/д ст. Кулицкая Кулицкого сельского поселения Калининского района Тверской области)</t>
  </si>
  <si>
    <t>601 2 02 49999 14 9036 150</t>
  </si>
  <si>
    <t>Прочие межбюджетные трансферты, передаваемые бюджетам муниципальных округов (на реализацию программ по поддержке местных инициатив в Тверской области - обустройство детской площадки в д. Сакулино Черногубовского сельского поселения Калининского района Тверской области)</t>
  </si>
  <si>
    <t>601 2 02 49999 14 9037 150</t>
  </si>
  <si>
    <t xml:space="preserve"> Доходы бюджетов муниципальных округов от возврата бюджетными учреждениями остатков субсидий прошлых лет</t>
  </si>
  <si>
    <t>601 2 18 04010 14 0000 150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</si>
  <si>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 (доходы от возврата остатков средств областного бюджета Тверской области)</t>
  </si>
  <si>
    <t>601 2 19 60010 14 2222 150</t>
  </si>
  <si>
    <t>602</t>
  </si>
  <si>
    <t xml:space="preserve">     Управление образования администрации Калининского муниципального округа Тверской области</t>
  </si>
  <si>
    <t xml:space="preserve"> 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</si>
  <si>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602 2 02 25304 14 0000 150</t>
  </si>
  <si>
    <t xml:space="preserve">  Прочие субсидии бюджетам муниципальных округов (на организацию отдыха детей в каникулярное время)</t>
  </si>
  <si>
    <t>602 2 02 29999 14 2071 150</t>
  </si>
  <si>
    <t>Прочие субсидии бюджетам муниципальных округов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 проживающих в сельской местности, к месту обучения и обратно)</t>
  </si>
  <si>
    <t>602 2 02 29999 14 2093 150</t>
  </si>
  <si>
    <t xml:space="preserve"> Прочие субсидии бюджетам муниципальных округов (на организацию участия детей и подростков в социально значимых региональных проектов)</t>
  </si>
  <si>
    <t>602 2 02 29999 14  2203150</t>
  </si>
  <si>
    <t>Прочие субсидии бюджетам муниципальных округов (на повышение заработной платы педагогическим работникам муниципальных организаций дополнительного образования)</t>
  </si>
  <si>
    <t>602 2 02 29999 14 2207 150</t>
  </si>
  <si>
    <t xml:space="preserve"> Прочие субсидии бюджетам муниципальных округов (на оснащение муниципальных образовательных организаций, реализующих программы дошкольного образования, уличными игровыми комплексами)</t>
  </si>
  <si>
    <t>602 2 02  29999 14 2243 150</t>
  </si>
  <si>
    <t>Прочие субсидии бюджетам муниципальных округов (на осуществление единовременной выплаты к началу учебного года работникам муниципальных образовательных организаций)</t>
  </si>
  <si>
    <t>602 2 02 29999 14 2244 150</t>
  </si>
  <si>
    <t xml:space="preserve"> 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</si>
  <si>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602 2 02 30029 14 0000 150</t>
  </si>
  <si>
    <t>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</si>
  <si>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602 2 02 35179 14 0000 150</t>
  </si>
  <si>
    <t xml:space="preserve"> 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</si>
  <si>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602 2 02 35303 14  0000150</t>
  </si>
  <si>
    <t>Прочие субвенции бюджетам муниципальных округов (на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муниципальных общеобразовательных учреждениях Тверской области)</t>
  </si>
  <si>
    <t>602 2 02 39999 14 2016 150</t>
  </si>
  <si>
    <t>Прочие 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</si>
  <si>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602 2 02 39999 14 2153 150</t>
  </si>
  <si>
    <t>Прочие субвенции бюджетам муниципальных округов (на выплату компенсации расходов по оплате жилых помещений, отопления и освещения педагогическим работникам, проживающим в сельской местности, рабочих поселках (поселках городского типа))</t>
  </si>
  <si>
    <t>602 2 02 39999 14 2174 150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</si>
  <si>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</si>
  <si>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602 2 02 45050 14 0000 150</t>
  </si>
  <si>
    <t>Прочие межбюджетные трансферты, передаваемые бюджетам муниципальных округов (на реализацию мероприятий по обращениям, поступающим к депутатам Законодательного Собрания Тверской области, передаваемые в муниципальные образования)</t>
  </si>
  <si>
    <t>602 2 02 49999 14 2164 150</t>
  </si>
  <si>
    <t>Прочие межбюджетные трансферты, передаваемые бюджетам муниципальных округов (на реализацию образовательных проектов в рамках поддержки школьных инициатив Тверской области - проект "Твоя судьба в наших сердцах" МОУ "Езвинская СОШ им. С.Д.Конюхова")</t>
  </si>
  <si>
    <t>602 2 02 49999 14  8002 150</t>
  </si>
  <si>
    <t>Прочие межбюджетные трансферты, передаваемые бюджетам муниципальных округов (на реализацию образовательных проектов в рамках поддержки школьных инициатив Тверской области - проект школьный геологический музей "Горные породы и минералы" МОУ "Горютинская СОШ")</t>
  </si>
  <si>
    <t>602 2 02 49999 14 8003 150</t>
  </si>
  <si>
    <t xml:space="preserve"> Прочие межбюджетные трансферты, передаваемые бюджетам муниципальных округов (на реализацию образовательных проектов в рамках поддержки школьных инициатив Тверской области - проект инфраструктурный здоровьесберегающий проект "Питьевые фонтанчики" МОУ "Заволжская СОШ им.П.П.Смирнова")</t>
  </si>
  <si>
    <t>602 2 02 49999 14 8004 150</t>
  </si>
  <si>
    <t>Прочие межбюджетные трансферты, передаваемые бюджетам муниципальных округов (на реализацию образовательных проектов в рамках поддержки школьных инициатив Тверской области - проект наш мирок без тревог МОУ "Колталовская СОШ")</t>
  </si>
  <si>
    <t>602 2 02 49999 14  8005150</t>
  </si>
  <si>
    <t>Прочие межбюджетные трансферты, передаваемые бюджетам муниципальных округов (на реализацию образовательных проектов в рамках поддержки школьных инициатив Тверской области - проект благоустройство школьного двора МОУ "Медновская СОШ")</t>
  </si>
  <si>
    <t>602 2 02 49999 14 8006 150</t>
  </si>
  <si>
    <t xml:space="preserve"> Прочие межбюджетные трансферты, передаваемые бюджетам муниципальных округов (на реализацию образовательных проектов в рамках поддержки школьных инициатив Тверской области - проект "Школьный медиацентр "Школьный информационный канал" МОУ "Некрасовская СОШ им. А.А.Лукьянова")</t>
  </si>
  <si>
    <t>602 2 02 49999 14 8007 150</t>
  </si>
  <si>
    <t>Прочие межбюджетные трансферты, передаваемые бюджетам муниципальных округов (на реализацию образовательных проектов в рамках поддержки школьных инициатив Тверской области - проект уютный уголок МОУ "Щербининская ООШ")</t>
  </si>
  <si>
    <t>602 2 02 49999 14 8008 150</t>
  </si>
  <si>
    <t>Прочие безвозмездные поступления от государственных (муниципальных) организаций в бюджеты муниципальных округов</t>
  </si>
  <si>
    <t>602 2 03 04099 14 0000 150</t>
  </si>
  <si>
    <t>602 2 18 04010 14 0000 150</t>
  </si>
  <si>
    <t>Возврат остатков субсидий на реализацию мероприятий по модернизации школьных систем образования из бюджетов муниципальных округов</t>
  </si>
  <si>
    <t>602 2 19 25750 14 0000 150</t>
  </si>
  <si>
    <t>602 2 19 60010 14 2222 150</t>
  </si>
  <si>
    <t>603</t>
  </si>
  <si>
    <t xml:space="preserve">      Комитет по делам культуры, молодёжи и спорта администрации Калининского муниципального округа Тверской области</t>
  </si>
  <si>
    <t>Прочие доходы от оказания платных услуг (работ) получателями средств бюджетов муниципальных округов</t>
  </si>
  <si>
    <t>603 1 13 01994 14 0000 130</t>
  </si>
  <si>
    <t>603 1 13 02994 14 0000 130</t>
  </si>
  <si>
    <t>Инициативные платежи, зачисляемые в бюджеты муниципальных округов (инициативный проект - устройство спортивной площадки и футбольного поля в д. Колталово Красногорского сельского поселения Тверской области Уличная площадка для воркаута)</t>
  </si>
  <si>
    <t>603 1 17 15020 14 7004 150</t>
  </si>
  <si>
    <t>Инициативные платежи, зачисляемые в бюджеты муниципальных округов (инициативный проект - создание спортивно-развлекательной зоны в районе многоквартирных домов на ул. Коммунальная ж/д ст. Чуприяновка)</t>
  </si>
  <si>
    <t>603 1 17 15020 14 7005 150</t>
  </si>
  <si>
    <t xml:space="preserve"> Инициативные платежи, зачисляемые в бюджеты муниципальных округов (на реализацию программ по поддержке местных инициатив в Тверской области - обустройство спортивной площадки в д. Дмитровское Заволжского сельского поселения Калининского муниципального района Тверской области)</t>
  </si>
  <si>
    <t>603 1 17 15020 14 9042 150</t>
  </si>
  <si>
    <t>Инициативные платежи, зачисляемые в бюджеты муниципальных округов (на реализацию программ по поддержке местных инициатив в Тверской области - обустройство спортивной площадки по адресу: Тверская обл., Калининский муниципальный р-н, Заволжское сельское поселение п. Дмитрово-Черкассы)</t>
  </si>
  <si>
    <t>603 1 17 15020 14 9043 150</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</si>
  <si>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</si>
  <si>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603 2 02 25467 14 0000 150</t>
  </si>
  <si>
    <t xml:space="preserve"> Субсидии бюджетам муниципальных округов на поддержку отрасли культуры</t>
  </si>
  <si>
    <t>603 2 02 25519 14 0000 150</t>
  </si>
  <si>
    <t xml:space="preserve"> Прочие субсидии бюджетам муниципальных округов (на проведение работ по восстановлению воинских захоронений)</t>
  </si>
  <si>
    <t>603 2 02 29999 14 2043 150</t>
  </si>
  <si>
    <t>Прочие субсидии бюджетам муниципальных округов (на приобретение и установку плоскостных спортивных сооружений и оборудования на плоскостные спортивные сооружения на территории Тверской области)</t>
  </si>
  <si>
    <t>603 2 02 29999 14 2075 150</t>
  </si>
  <si>
    <t xml:space="preserve"> Прочие субсидии бюджетам муниципальных округов (на повышение заработной платы работникам муниципальных учреждений культуры Тверской области)</t>
  </si>
  <si>
    <t>603 2 02 29999 14 2208 150</t>
  </si>
  <si>
    <t xml:space="preserve"> Прочие субсидии бюджетам муниципальных округов (на реализацию программ по поддержке местных инициатив в Тверской области - обустройство спортивной площадки в д. Дмитровское Заволжского сельского поселения Калининского муниципального района Тверской области)</t>
  </si>
  <si>
    <t>603 2 02 29999  14 9042 150</t>
  </si>
  <si>
    <t>Прочие субсидии бюджетам муниципальных округов (на реализацию программ по поддержке местных инициатив в Тверской области - обустройство спортивной площадки по адресу: Тверская обл., Калининский муниципальный р-н, Заволжское сельское поселение п. Дмитрово-Черкассы)</t>
  </si>
  <si>
    <t>603 2 02 29999 14 9043 150</t>
  </si>
  <si>
    <t xml:space="preserve"> Прочие межбюджетные трансферты, передаваемые бюджетам муниципальных округов (на реализацию мероприятий по обращениям, поступающим к депутатам Законодательного Собрания Тверской области, передаваемые в муниципальные образования)</t>
  </si>
  <si>
    <t>603 2 02 49999 14 2164 150</t>
  </si>
  <si>
    <t>Прочие межбюджетные трансферты, передаваемые бюджетам муниципальных округов (на содействие развитию малого и среднего предпринимательства в сфере туризма)</t>
  </si>
  <si>
    <t>603 2 02 49999 14 2218 150</t>
  </si>
  <si>
    <t>Прочие межбюджетные трансферты, передаваемые бюджетам муниципальных округов (на реализацию программ по поддержке местных инициатив в Тверской области - обустройство спортивной площадки в д. Дмитровское Заволжского сельского поселения Калининского муниципального района Тверской области)</t>
  </si>
  <si>
    <t>603 2 02 49999 14 9042 150</t>
  </si>
  <si>
    <t>Прочие межбюджетные трансферты, передаваемые бюджетам муниципальных округов (на реализацию программ по поддержке местных инициатив в Тверской области - обустройство спортивной площадки по адресу: Тверская обл., Калининский муниципальный р-н, Заволжское сельское поселение п. Дмитрово-Черкассы)</t>
  </si>
  <si>
    <t>603 2 02 49999 14 9043 150</t>
  </si>
  <si>
    <t xml:space="preserve"> Поступления от денежных пожертвований, предоставляемых физическими лицами получателям средств бюджетов муниципальных округов</t>
  </si>
  <si>
    <t>603 2 07 04020 14 0000 150</t>
  </si>
  <si>
    <t>622</t>
  </si>
  <si>
    <t xml:space="preserve">      Финансовое управление Администрации Калининского муниципального округа Тверской области</t>
  </si>
  <si>
    <t>Прочие доходы от компенсации затрат бюджетов муниципальных округов</t>
  </si>
  <si>
    <t>622 1 13 02994 14 0000 130</t>
  </si>
  <si>
    <t>Дотации бюджетам муниципальных округов на поддержку мер по обеспечению сбалансированности бюджетов</t>
  </si>
  <si>
    <t>622 2 02 15002 14 0000 150</t>
  </si>
  <si>
    <t xml:space="preserve"> Дотации (гранты) бюджетам муниципальных округов за достижение показателей деятельности органов местного самоуправления</t>
  </si>
  <si>
    <t>622 2 02 16549 14 0000 150</t>
  </si>
  <si>
    <t xml:space="preserve">                                                                                                                                                                                                            Приложение 1                                                                                                                                                                                                                  к решению Думы Калининского    
 муниципального округа Тверской области                                                                                                                                           
от  "___" ____________  2025 г. №____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</si>
</sst>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0.00"/>
    <numFmt numFmtId="165" formatCode="#\ ##0.0_ "/>
  </numFmts>
  <fonts count="17">
    <font>
      <sz val="11"/>
      <name val="Calibri"/>
      <charset val="134"/>
      <scheme val="minor"/>
    </font>
    <font>
      <sz val="10"/>
      <name val="Arial"/>
      <family val="2"/>
      <charset val="204"/>
    </font>
    <font>
      <b/>
      <sz val="12"/>
      <name val="Times New Roman"/>
      <family val="1"/>
      <charset val="204"/>
    </font>
    <font>
      <sz val="12"/>
      <name val="Times New Roman"/>
      <family val="1"/>
      <charset val="204"/>
    </font>
    <font>
      <sz val="12"/>
      <name val="Arial"/>
      <family val="2"/>
      <charset val="204"/>
    </font>
    <font>
      <sz val="12"/>
      <name val="Times New Roman"/>
      <family val="1"/>
      <charset val="204"/>
    </font>
    <font>
      <sz val="10"/>
      <name val="Arial"/>
      <family val="2"/>
      <charset val="204"/>
    </font>
    <font>
      <b/>
      <sz val="14"/>
      <color rgb="FF000000"/>
      <name val="Times New Roman"/>
      <family val="1"/>
      <charset val="204"/>
    </font>
    <font>
      <sz val="12"/>
      <color rgb="FF000000"/>
      <name val="Times New Roman"/>
      <family val="1"/>
      <charset val="204"/>
    </font>
    <font>
      <b/>
      <sz val="12"/>
      <color rgb="FF000000"/>
      <name val="Times New Roman"/>
      <family val="1"/>
      <charset val="204"/>
    </font>
    <font>
      <b/>
      <sz val="12"/>
      <color rgb="FFFF0000"/>
      <name val="Times New Roman"/>
      <family val="1"/>
      <charset val="204"/>
    </font>
    <font>
      <sz val="10"/>
      <color rgb="FF000000"/>
      <name val="Arial Cyr"/>
      <charset val="134"/>
    </font>
    <font>
      <b/>
      <sz val="12"/>
      <color rgb="FF000000"/>
      <name val="Arial Cyr"/>
      <charset val="134"/>
    </font>
    <font>
      <b/>
      <sz val="10"/>
      <color rgb="FF000000"/>
      <name val="Arial Cyr"/>
      <charset val="134"/>
    </font>
    <font>
      <sz val="11"/>
      <color rgb="FF000000"/>
      <name val="Calibri"/>
      <family val="2"/>
      <charset val="204"/>
      <scheme val="minor"/>
    </font>
    <font>
      <sz val="10"/>
      <color rgb="FF000000"/>
      <name val="Arial"/>
      <family val="2"/>
      <charset val="204"/>
    </font>
    <font>
      <sz val="11"/>
      <name val="Calibri"/>
      <family val="2"/>
      <charset val="204"/>
      <scheme val="minor"/>
    </font>
  </fonts>
  <fills count="6">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FFFF99"/>
        <bgColor indexed="64"/>
      </patternFill>
    </fill>
    <fill>
      <patternFill patternType="solid">
        <fgColor rgb="FFC0C0C0"/>
        <bgColor indexed="64"/>
      </patternFill>
    </fill>
  </fills>
  <borders count="10">
    <border>
      <left/>
      <right/>
      <top/>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rgb="FF000000"/>
      </right>
      <top style="thin">
        <color auto="1"/>
      </top>
      <bottom style="thin">
        <color auto="1"/>
      </bottom>
      <diagonal/>
    </border>
    <border>
      <left style="thin">
        <color rgb="FF000000"/>
      </left>
      <right/>
      <top style="thin">
        <color rgb="FF000000"/>
      </top>
      <bottom style="thin">
        <color rgb="FF000000"/>
      </bottom>
      <diagonal/>
    </border>
    <border>
      <left style="thin">
        <color auto="1"/>
      </left>
      <right style="thin">
        <color auto="1"/>
      </right>
      <top style="thin">
        <color rgb="FF000000"/>
      </top>
      <bottom style="thin">
        <color auto="1"/>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s>
  <cellStyleXfs count="25">
    <xf numFmtId="0" fontId="0" fillId="0" borderId="0"/>
    <xf numFmtId="0" fontId="11" fillId="0" borderId="0">
      <alignment horizontal="left" wrapText="1"/>
    </xf>
    <xf numFmtId="0" fontId="11" fillId="0" borderId="0"/>
    <xf numFmtId="0" fontId="12" fillId="0" borderId="0">
      <alignment horizontal="center" wrapText="1"/>
    </xf>
    <xf numFmtId="0" fontId="12" fillId="0" borderId="0">
      <alignment horizontal="center"/>
    </xf>
    <xf numFmtId="0" fontId="11" fillId="0" borderId="0">
      <alignment horizontal="right"/>
    </xf>
    <xf numFmtId="0" fontId="11" fillId="0" borderId="4">
      <alignment horizontal="center" vertical="center" wrapText="1"/>
    </xf>
    <xf numFmtId="0" fontId="11" fillId="0" borderId="9">
      <alignment horizontal="center" vertical="center" wrapText="1"/>
    </xf>
    <xf numFmtId="1" fontId="11" fillId="0" borderId="4">
      <alignment horizontal="center" vertical="top" shrinkToFit="1"/>
    </xf>
    <xf numFmtId="0" fontId="11" fillId="0" borderId="4">
      <alignment horizontal="left" vertical="top" wrapText="1"/>
    </xf>
    <xf numFmtId="0" fontId="11" fillId="0" borderId="4">
      <alignment horizontal="center" vertical="top" wrapText="1"/>
    </xf>
    <xf numFmtId="164" fontId="13" fillId="3" borderId="4">
      <alignment horizontal="right" vertical="top" shrinkToFit="1"/>
    </xf>
    <xf numFmtId="10" fontId="13" fillId="3" borderId="4">
      <alignment horizontal="center" vertical="top" shrinkToFit="1"/>
    </xf>
    <xf numFmtId="1" fontId="13" fillId="0" borderId="4">
      <alignment horizontal="left" vertical="top" shrinkToFit="1"/>
    </xf>
    <xf numFmtId="1" fontId="13" fillId="0" borderId="3">
      <alignment horizontal="left" vertical="top" shrinkToFit="1"/>
    </xf>
    <xf numFmtId="164" fontId="13" fillId="4" borderId="4">
      <alignment horizontal="right" vertical="top" shrinkToFit="1"/>
    </xf>
    <xf numFmtId="10" fontId="13" fillId="4" borderId="4">
      <alignment horizontal="center" vertical="top" shrinkToFit="1"/>
    </xf>
    <xf numFmtId="0" fontId="16" fillId="0" borderId="0"/>
    <xf numFmtId="0" fontId="16" fillId="0" borderId="0"/>
    <xf numFmtId="0" fontId="16" fillId="0" borderId="0"/>
    <xf numFmtId="0" fontId="14" fillId="0" borderId="0"/>
    <xf numFmtId="0" fontId="14" fillId="0" borderId="0"/>
    <xf numFmtId="0" fontId="15" fillId="5" borderId="0"/>
    <xf numFmtId="164" fontId="11" fillId="0" borderId="4">
      <alignment horizontal="right" vertical="top" shrinkToFit="1"/>
    </xf>
    <xf numFmtId="10" fontId="11" fillId="0" borderId="4">
      <alignment horizontal="center" vertical="top" shrinkToFit="1"/>
    </xf>
  </cellStyleXfs>
  <cellXfs count="50">
    <xf numFmtId="0" fontId="0" fillId="0" borderId="0" xfId="0"/>
    <xf numFmtId="0" fontId="1" fillId="0" borderId="0" xfId="0" applyFont="1" applyFill="1" applyAlignment="1"/>
    <xf numFmtId="0" fontId="2" fillId="2" borderId="0" xfId="0" applyFont="1" applyFill="1" applyProtection="1">
      <protection locked="0"/>
    </xf>
    <xf numFmtId="49" fontId="3" fillId="2" borderId="0" xfId="0" applyNumberFormat="1" applyFont="1" applyFill="1" applyAlignment="1" applyProtection="1">
      <alignment vertical="center"/>
      <protection locked="0"/>
    </xf>
    <xf numFmtId="0" fontId="3" fillId="2" borderId="0" xfId="0" applyFont="1" applyFill="1" applyProtection="1">
      <protection locked="0"/>
    </xf>
    <xf numFmtId="0" fontId="3" fillId="2" borderId="0" xfId="0" applyFont="1" applyFill="1" applyAlignment="1" applyProtection="1">
      <alignment horizontal="center"/>
      <protection locked="0"/>
    </xf>
    <xf numFmtId="0" fontId="4" fillId="0" borderId="0" xfId="0" applyFont="1" applyFill="1" applyAlignment="1">
      <alignment horizontal="right"/>
    </xf>
    <xf numFmtId="0" fontId="4" fillId="0" borderId="0" xfId="0" applyFont="1" applyFill="1" applyAlignment="1"/>
    <xf numFmtId="0" fontId="8" fillId="2" borderId="0" xfId="2" applyNumberFormat="1" applyFont="1" applyFill="1" applyProtection="1"/>
    <xf numFmtId="0" fontId="8" fillId="2" borderId="2" xfId="6" applyNumberFormat="1" applyFont="1" applyFill="1" applyBorder="1" applyAlignment="1" applyProtection="1">
      <alignment horizontal="center" vertical="center" wrapText="1"/>
    </xf>
    <xf numFmtId="49" fontId="8" fillId="2" borderId="2" xfId="6" applyNumberFormat="1" applyFont="1" applyFill="1" applyBorder="1" applyAlignment="1" applyProtection="1">
      <alignment horizontal="center" vertical="center" wrapText="1"/>
    </xf>
    <xf numFmtId="0" fontId="8" fillId="2" borderId="5" xfId="6" applyNumberFormat="1" applyFont="1" applyFill="1" applyBorder="1" applyAlignment="1" applyProtection="1">
      <alignment horizontal="center" vertical="center" wrapText="1"/>
    </xf>
    <xf numFmtId="164" fontId="9" fillId="2" borderId="7" xfId="6" applyNumberFormat="1" applyFont="1" applyFill="1" applyBorder="1" applyAlignment="1" applyProtection="1">
      <alignment horizontal="center" wrapText="1"/>
    </xf>
    <xf numFmtId="49" fontId="9" fillId="2" borderId="8" xfId="8" applyNumberFormat="1" applyFont="1" applyFill="1" applyBorder="1" applyAlignment="1" applyProtection="1">
      <alignment horizontal="center" vertical="center" shrinkToFit="1"/>
    </xf>
    <xf numFmtId="164" fontId="9" fillId="2" borderId="8" xfId="11" applyNumberFormat="1" applyFont="1" applyFill="1" applyBorder="1" applyAlignment="1" applyProtection="1">
      <alignment horizontal="center" shrinkToFit="1"/>
    </xf>
    <xf numFmtId="49" fontId="8" fillId="2" borderId="4" xfId="8" applyNumberFormat="1" applyFont="1" applyFill="1" applyAlignment="1" applyProtection="1">
      <alignment horizontal="center" vertical="center" shrinkToFit="1"/>
    </xf>
    <xf numFmtId="1" fontId="8" fillId="2" borderId="4" xfId="8" applyNumberFormat="1" applyFont="1" applyFill="1" applyProtection="1">
      <alignment horizontal="center" vertical="top" shrinkToFit="1"/>
    </xf>
    <xf numFmtId="0" fontId="8" fillId="2" borderId="4" xfId="9" applyNumberFormat="1" applyFont="1" applyFill="1" applyAlignment="1" applyProtection="1">
      <alignment horizontal="left" vertical="top" wrapText="1"/>
    </xf>
    <xf numFmtId="164" fontId="8" fillId="2" borderId="4" xfId="11" applyNumberFormat="1" applyFont="1" applyFill="1" applyAlignment="1" applyProtection="1">
      <alignment horizontal="center" shrinkToFit="1"/>
    </xf>
    <xf numFmtId="49" fontId="9" fillId="2" borderId="4" xfId="8" applyNumberFormat="1" applyFont="1" applyFill="1" applyAlignment="1" applyProtection="1">
      <alignment horizontal="center" vertical="center" shrinkToFit="1"/>
    </xf>
    <xf numFmtId="164" fontId="9" fillId="2" borderId="4" xfId="11" applyNumberFormat="1" applyFont="1" applyFill="1" applyAlignment="1" applyProtection="1">
      <alignment horizontal="center" shrinkToFit="1"/>
    </xf>
    <xf numFmtId="0" fontId="8" fillId="2" borderId="4" xfId="9" applyNumberFormat="1" applyFont="1" applyFill="1" applyProtection="1">
      <alignment horizontal="left" vertical="top" wrapText="1"/>
    </xf>
    <xf numFmtId="1" fontId="8" fillId="2" borderId="4" xfId="8" applyNumberFormat="1" applyFont="1" applyFill="1" applyAlignment="1" applyProtection="1">
      <alignment horizontal="center" shrinkToFit="1"/>
    </xf>
    <xf numFmtId="0" fontId="8" fillId="2" borderId="4" xfId="9" applyNumberFormat="1" applyFont="1" applyFill="1" applyAlignment="1" applyProtection="1">
      <alignment vertical="top" wrapText="1"/>
    </xf>
    <xf numFmtId="0" fontId="9" fillId="2" borderId="0" xfId="2" applyNumberFormat="1" applyFont="1" applyFill="1" applyProtection="1"/>
    <xf numFmtId="0" fontId="8" fillId="2" borderId="4" xfId="9" applyNumberFormat="1" applyFont="1" applyFill="1" applyAlignment="1" applyProtection="1">
      <alignment vertical="top" wrapText="1"/>
    </xf>
    <xf numFmtId="0" fontId="10" fillId="2" borderId="0" xfId="2" applyNumberFormat="1" applyFont="1" applyFill="1" applyProtection="1"/>
    <xf numFmtId="49" fontId="8" fillId="2" borderId="0" xfId="2" applyNumberFormat="1" applyFont="1" applyFill="1" applyAlignment="1" applyProtection="1">
      <alignment vertical="center"/>
    </xf>
    <xf numFmtId="0" fontId="8" fillId="2" borderId="0" xfId="2" applyNumberFormat="1" applyFont="1" applyFill="1" applyAlignment="1" applyProtection="1">
      <alignment horizontal="center"/>
    </xf>
    <xf numFmtId="1" fontId="8" fillId="0" borderId="4" xfId="8" applyNumberFormat="1" applyFont="1" applyAlignment="1" applyProtection="1">
      <alignment horizontal="center" vertical="center" shrinkToFit="1"/>
    </xf>
    <xf numFmtId="164" fontId="8" fillId="2" borderId="4" xfId="11" applyNumberFormat="1" applyFont="1" applyFill="1" applyAlignment="1" applyProtection="1">
      <alignment horizontal="center" vertical="center" shrinkToFit="1"/>
    </xf>
    <xf numFmtId="1" fontId="8" fillId="2" borderId="4" xfId="8" applyNumberFormat="1" applyFont="1" applyFill="1" applyAlignment="1" applyProtection="1">
      <alignment horizontal="center" vertical="center" shrinkToFit="1"/>
    </xf>
    <xf numFmtId="0" fontId="3" fillId="0" borderId="0" xfId="0" applyFont="1" applyFill="1" applyAlignment="1">
      <alignment horizontal="right" vertical="top" wrapText="1"/>
    </xf>
    <xf numFmtId="165" fontId="5" fillId="0" borderId="0" xfId="0" applyNumberFormat="1" applyFont="1" applyFill="1" applyAlignment="1">
      <alignment horizontal="right" vertical="top" wrapText="1"/>
    </xf>
    <xf numFmtId="165" fontId="6" fillId="0" borderId="0" xfId="0" applyNumberFormat="1" applyFont="1" applyFill="1" applyAlignment="1">
      <alignment vertical="top" wrapText="1"/>
    </xf>
    <xf numFmtId="49" fontId="7" fillId="2" borderId="0" xfId="3" applyNumberFormat="1" applyFont="1" applyFill="1" applyAlignment="1" applyProtection="1">
      <alignment horizontal="center" vertical="center" wrapText="1"/>
    </xf>
    <xf numFmtId="0" fontId="7" fillId="2" borderId="0" xfId="3" applyNumberFormat="1" applyFont="1" applyFill="1" applyAlignment="1" applyProtection="1">
      <alignment horizontal="center" vertical="center" wrapText="1"/>
    </xf>
    <xf numFmtId="0" fontId="7" fillId="2" borderId="0" xfId="3" applyFont="1" applyFill="1" applyAlignment="1">
      <alignment horizontal="center" vertical="center" wrapText="1"/>
    </xf>
    <xf numFmtId="49" fontId="8" fillId="2" borderId="1" xfId="6" applyNumberFormat="1" applyFont="1" applyFill="1" applyBorder="1" applyAlignment="1" applyProtection="1">
      <alignment horizontal="center" vertical="center" wrapText="1"/>
    </xf>
    <xf numFmtId="0" fontId="8" fillId="2" borderId="2" xfId="6" applyNumberFormat="1" applyFont="1" applyFill="1" applyBorder="1" applyAlignment="1" applyProtection="1">
      <alignment horizontal="center" vertical="center" wrapText="1"/>
    </xf>
    <xf numFmtId="0" fontId="9" fillId="2" borderId="4" xfId="6" applyFont="1" applyFill="1" applyBorder="1" applyAlignment="1">
      <alignment horizontal="left" vertical="center" wrapText="1"/>
    </xf>
    <xf numFmtId="0" fontId="9" fillId="2" borderId="6" xfId="6" applyFont="1" applyFill="1" applyBorder="1" applyAlignment="1">
      <alignment horizontal="center" wrapText="1"/>
    </xf>
    <xf numFmtId="0" fontId="9" fillId="2" borderId="8" xfId="9" applyNumberFormat="1" applyFont="1" applyFill="1" applyBorder="1" applyAlignment="1" applyProtection="1">
      <alignment horizontal="left" vertical="top" wrapText="1"/>
    </xf>
    <xf numFmtId="0" fontId="9" fillId="2" borderId="4" xfId="9" applyNumberFormat="1" applyFont="1" applyFill="1" applyBorder="1" applyAlignment="1" applyProtection="1">
      <alignment horizontal="left" vertical="top" wrapText="1"/>
    </xf>
    <xf numFmtId="0" fontId="9" fillId="2" borderId="4" xfId="9" applyNumberFormat="1" applyFont="1" applyFill="1" applyBorder="1" applyAlignment="1" applyProtection="1">
      <alignment horizontal="center" wrapText="1"/>
    </xf>
    <xf numFmtId="0" fontId="8" fillId="2" borderId="3" xfId="6" applyNumberFormat="1" applyFont="1" applyFill="1" applyBorder="1" applyAlignment="1" applyProtection="1">
      <alignment horizontal="center" vertical="center" wrapText="1"/>
    </xf>
    <xf numFmtId="0" fontId="8" fillId="2" borderId="3" xfId="6" applyFont="1" applyFill="1" applyBorder="1" applyAlignment="1">
      <alignment horizontal="center" vertical="center" wrapText="1"/>
    </xf>
    <xf numFmtId="0" fontId="8" fillId="2" borderId="4" xfId="6" applyNumberFormat="1" applyFont="1" applyFill="1" applyAlignment="1" applyProtection="1">
      <alignment horizontal="center" vertical="center" wrapText="1"/>
    </xf>
    <xf numFmtId="0" fontId="8" fillId="2" borderId="4" xfId="6" applyFont="1" applyFill="1" applyAlignment="1">
      <alignment horizontal="center" vertical="center" wrapText="1"/>
    </xf>
    <xf numFmtId="0" fontId="8" fillId="2" borderId="4" xfId="6" applyNumberFormat="1" applyFont="1" applyFill="1" applyBorder="1" applyAlignment="1" applyProtection="1">
      <alignment horizontal="center" vertical="center" wrapText="1"/>
    </xf>
  </cellXfs>
  <cellStyles count="25">
    <cellStyle name="br" xfId="19" xr:uid="{00000000-0005-0000-0000-000043000000}"/>
    <cellStyle name="col" xfId="18" xr:uid="{00000000-0005-0000-0000-000042000000}"/>
    <cellStyle name="style0" xfId="20" xr:uid="{00000000-0005-0000-0000-000044000000}"/>
    <cellStyle name="td" xfId="21" xr:uid="{00000000-0005-0000-0000-000045000000}"/>
    <cellStyle name="tr" xfId="17" xr:uid="{00000000-0005-0000-0000-000041000000}"/>
    <cellStyle name="xl21" xfId="22" xr:uid="{00000000-0005-0000-0000-000046000000}"/>
    <cellStyle name="xl22" xfId="6" xr:uid="{00000000-0005-0000-0000-000036000000}"/>
    <cellStyle name="xl23" xfId="8" xr:uid="{00000000-0005-0000-0000-000038000000}"/>
    <cellStyle name="xl24" xfId="2" xr:uid="{00000000-0005-0000-0000-000032000000}"/>
    <cellStyle name="xl25" xfId="10" xr:uid="{00000000-0005-0000-0000-00003A000000}"/>
    <cellStyle name="xl26" xfId="13" xr:uid="{00000000-0005-0000-0000-00003D000000}"/>
    <cellStyle name="xl27" xfId="14" xr:uid="{00000000-0005-0000-0000-00003E000000}"/>
    <cellStyle name="xl28" xfId="23" xr:uid="{00000000-0005-0000-0000-000047000000}"/>
    <cellStyle name="xl29" xfId="15" xr:uid="{00000000-0005-0000-0000-00003F000000}"/>
    <cellStyle name="xl30" xfId="1" xr:uid="{00000000-0005-0000-0000-000031000000}"/>
    <cellStyle name="xl31" xfId="7" xr:uid="{00000000-0005-0000-0000-000037000000}"/>
    <cellStyle name="xl32" xfId="24" xr:uid="{00000000-0005-0000-0000-000048000000}"/>
    <cellStyle name="xl33" xfId="16" xr:uid="{00000000-0005-0000-0000-000040000000}"/>
    <cellStyle name="xl34" xfId="3" xr:uid="{00000000-0005-0000-0000-000033000000}"/>
    <cellStyle name="xl35" xfId="4" xr:uid="{00000000-0005-0000-0000-000034000000}"/>
    <cellStyle name="xl36" xfId="5" xr:uid="{00000000-0005-0000-0000-000035000000}"/>
    <cellStyle name="xl37" xfId="9" xr:uid="{00000000-0005-0000-0000-000039000000}"/>
    <cellStyle name="xl38" xfId="11" xr:uid="{00000000-0005-0000-0000-00003B000000}"/>
    <cellStyle name="xl39" xfId="12" xr:uid="{00000000-0005-0000-0000-00003C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80"/>
  <sheetViews>
    <sheetView showGridLines="0" showZeros="0" tabSelected="1" workbookViewId="0">
      <pane ySplit="4" topLeftCell="A158" activePane="bottomLeft" state="frozen"/>
      <selection pane="bottomLeft" activeCell="D3" sqref="D3:D4"/>
    </sheetView>
  </sheetViews>
  <sheetFormatPr defaultColWidth="9" defaultRowHeight="15.75" outlineLevelRow="5"/>
  <cols>
    <col min="1" max="1" width="6.42578125" style="3" customWidth="1"/>
    <col min="2" max="2" width="15.28515625" style="4" customWidth="1"/>
    <col min="3" max="3" width="56.140625" style="4" customWidth="1"/>
    <col min="4" max="4" width="26.42578125" style="5" customWidth="1"/>
    <col min="5" max="5" width="14.42578125" style="5" customWidth="1"/>
    <col min="6" max="6" width="9.140625" style="4" customWidth="1"/>
    <col min="7" max="16348" width="9.140625" style="4"/>
    <col min="16349" max="16384" width="9" style="4"/>
  </cols>
  <sheetData>
    <row r="1" spans="1:6" s="1" customFormat="1" ht="81.75" customHeight="1">
      <c r="A1" s="6"/>
      <c r="B1" s="7"/>
      <c r="C1" s="32" t="s">
        <v>353</v>
      </c>
      <c r="D1" s="33"/>
      <c r="E1" s="34"/>
    </row>
    <row r="2" spans="1:6" ht="106.5" customHeight="1">
      <c r="A2" s="35" t="s">
        <v>0</v>
      </c>
      <c r="B2" s="36"/>
      <c r="C2" s="37"/>
      <c r="D2" s="37"/>
      <c r="E2" s="37"/>
      <c r="F2" s="8"/>
    </row>
    <row r="3" spans="1:6" ht="33" customHeight="1">
      <c r="A3" s="38" t="s">
        <v>1</v>
      </c>
      <c r="B3" s="39"/>
      <c r="C3" s="45" t="s">
        <v>2</v>
      </c>
      <c r="D3" s="47" t="s">
        <v>3</v>
      </c>
      <c r="E3" s="49" t="s">
        <v>4</v>
      </c>
      <c r="F3" s="8"/>
    </row>
    <row r="4" spans="1:6" ht="17.100000000000001" customHeight="1">
      <c r="A4" s="10" t="s">
        <v>5</v>
      </c>
      <c r="B4" s="9" t="s">
        <v>6</v>
      </c>
      <c r="C4" s="46"/>
      <c r="D4" s="48"/>
      <c r="E4" s="49"/>
      <c r="F4" s="8"/>
    </row>
    <row r="5" spans="1:6" ht="21" customHeight="1">
      <c r="A5" s="10"/>
      <c r="B5" s="11"/>
      <c r="C5" s="40" t="s">
        <v>7</v>
      </c>
      <c r="D5" s="41"/>
      <c r="E5" s="12">
        <f>E6+E11+E18+E25+E28+E62+E65+E67+E130+E157+E176</f>
        <v>3157360.28</v>
      </c>
      <c r="F5" s="8"/>
    </row>
    <row r="6" spans="1:6" ht="21" customHeight="1">
      <c r="A6" s="13" t="s">
        <v>8</v>
      </c>
      <c r="B6" s="42" t="s">
        <v>9</v>
      </c>
      <c r="C6" s="43"/>
      <c r="D6" s="44"/>
      <c r="E6" s="14">
        <f>E7+E8+E9+E10</f>
        <v>107794.63</v>
      </c>
      <c r="F6" s="8"/>
    </row>
    <row r="7" spans="1:6" ht="108" customHeight="1" outlineLevel="5">
      <c r="A7" s="15"/>
      <c r="B7" s="16"/>
      <c r="C7" s="17" t="s">
        <v>10</v>
      </c>
      <c r="D7" s="29" t="s">
        <v>11</v>
      </c>
      <c r="E7" s="30">
        <v>17424.18</v>
      </c>
      <c r="F7" s="8"/>
    </row>
    <row r="8" spans="1:6" ht="94.5" outlineLevel="5">
      <c r="A8" s="15"/>
      <c r="B8" s="16"/>
      <c r="C8" s="17" t="s">
        <v>12</v>
      </c>
      <c r="D8" s="29" t="s">
        <v>13</v>
      </c>
      <c r="E8" s="30">
        <v>150.18</v>
      </c>
      <c r="F8" s="8"/>
    </row>
    <row r="9" spans="1:6" ht="47.1" customHeight="1" outlineLevel="5">
      <c r="A9" s="15"/>
      <c r="B9" s="16"/>
      <c r="C9" s="17" t="s">
        <v>14</v>
      </c>
      <c r="D9" s="29" t="s">
        <v>15</v>
      </c>
      <c r="E9" s="30">
        <v>62265.14</v>
      </c>
      <c r="F9" s="8"/>
    </row>
    <row r="10" spans="1:6" ht="93" customHeight="1" outlineLevel="5">
      <c r="A10" s="15"/>
      <c r="B10" s="16"/>
      <c r="C10" s="17" t="s">
        <v>16</v>
      </c>
      <c r="D10" s="29" t="s">
        <v>17</v>
      </c>
      <c r="E10" s="30">
        <v>27955.13</v>
      </c>
      <c r="F10" s="8"/>
    </row>
    <row r="11" spans="1:6" ht="38.1" customHeight="1">
      <c r="A11" s="19" t="s">
        <v>18</v>
      </c>
      <c r="B11" s="43" t="s">
        <v>19</v>
      </c>
      <c r="C11" s="43"/>
      <c r="D11" s="44"/>
      <c r="E11" s="20">
        <f>E12+E13+E14+E15+E16+E17</f>
        <v>31331.1</v>
      </c>
      <c r="F11" s="8"/>
    </row>
    <row r="12" spans="1:6" ht="47.25" outlineLevel="5">
      <c r="A12" s="15"/>
      <c r="B12" s="16"/>
      <c r="C12" s="21" t="s">
        <v>20</v>
      </c>
      <c r="D12" s="31" t="s">
        <v>21</v>
      </c>
      <c r="E12" s="30">
        <v>7.78</v>
      </c>
      <c r="F12" s="8"/>
    </row>
    <row r="13" spans="1:6" ht="78.75" outlineLevel="5">
      <c r="A13" s="15"/>
      <c r="B13" s="16"/>
      <c r="C13" s="21" t="s">
        <v>22</v>
      </c>
      <c r="D13" s="31" t="s">
        <v>23</v>
      </c>
      <c r="E13" s="30">
        <v>820.36</v>
      </c>
      <c r="F13" s="8"/>
    </row>
    <row r="14" spans="1:6" ht="63" outlineLevel="5">
      <c r="A14" s="15"/>
      <c r="B14" s="16"/>
      <c r="C14" s="21" t="s">
        <v>24</v>
      </c>
      <c r="D14" s="31" t="s">
        <v>25</v>
      </c>
      <c r="E14" s="30">
        <v>357.02</v>
      </c>
      <c r="F14" s="8"/>
    </row>
    <row r="15" spans="1:6" ht="31.5" outlineLevel="5">
      <c r="A15" s="15"/>
      <c r="B15" s="16"/>
      <c r="C15" s="21" t="s">
        <v>26</v>
      </c>
      <c r="D15" s="31" t="s">
        <v>27</v>
      </c>
      <c r="E15" s="30">
        <v>2.27</v>
      </c>
      <c r="F15" s="8"/>
    </row>
    <row r="16" spans="1:6" ht="63" outlineLevel="5">
      <c r="A16" s="15"/>
      <c r="B16" s="16"/>
      <c r="C16" s="23" t="s">
        <v>28</v>
      </c>
      <c r="D16" s="31" t="s">
        <v>29</v>
      </c>
      <c r="E16" s="30">
        <v>25938.37</v>
      </c>
      <c r="F16" s="8"/>
    </row>
    <row r="17" spans="1:6" ht="63" outlineLevel="5">
      <c r="A17" s="15"/>
      <c r="B17" s="16"/>
      <c r="C17" s="23" t="s">
        <v>30</v>
      </c>
      <c r="D17" s="31" t="s">
        <v>31</v>
      </c>
      <c r="E17" s="30">
        <v>4205.3</v>
      </c>
      <c r="F17" s="8"/>
    </row>
    <row r="18" spans="1:6" s="2" customFormat="1">
      <c r="A18" s="19" t="s">
        <v>32</v>
      </c>
      <c r="B18" s="43" t="s">
        <v>33</v>
      </c>
      <c r="C18" s="43"/>
      <c r="D18" s="44"/>
      <c r="E18" s="20">
        <f>E19+E20+E21+E22+E23+E24</f>
        <v>32.75</v>
      </c>
      <c r="F18" s="24"/>
    </row>
    <row r="19" spans="1:6" ht="157.5" outlineLevel="5">
      <c r="A19" s="15"/>
      <c r="B19" s="16"/>
      <c r="C19" s="21" t="s">
        <v>34</v>
      </c>
      <c r="D19" s="31" t="s">
        <v>35</v>
      </c>
      <c r="E19" s="30">
        <v>14.8</v>
      </c>
      <c r="F19" s="8"/>
    </row>
    <row r="20" spans="1:6" ht="141.75" outlineLevel="5">
      <c r="A20" s="15"/>
      <c r="B20" s="16"/>
      <c r="C20" s="21" t="s">
        <v>36</v>
      </c>
      <c r="D20" s="31" t="s">
        <v>37</v>
      </c>
      <c r="E20" s="30">
        <v>7.5</v>
      </c>
      <c r="F20" s="8"/>
    </row>
    <row r="21" spans="1:6" ht="141.75" outlineLevel="5">
      <c r="A21" s="15"/>
      <c r="B21" s="16"/>
      <c r="C21" s="21" t="s">
        <v>38</v>
      </c>
      <c r="D21" s="31" t="s">
        <v>39</v>
      </c>
      <c r="E21" s="30">
        <v>1.5</v>
      </c>
      <c r="F21" s="8"/>
    </row>
    <row r="22" spans="1:6" ht="110.25" outlineLevel="5">
      <c r="A22" s="15"/>
      <c r="B22" s="16"/>
      <c r="C22" s="21" t="s">
        <v>40</v>
      </c>
      <c r="D22" s="22" t="s">
        <v>41</v>
      </c>
      <c r="E22" s="18">
        <v>0.5</v>
      </c>
      <c r="F22" s="8"/>
    </row>
    <row r="23" spans="1:6" ht="110.25" outlineLevel="5">
      <c r="A23" s="15"/>
      <c r="B23" s="16"/>
      <c r="C23" s="21" t="s">
        <v>42</v>
      </c>
      <c r="D23" s="22" t="s">
        <v>43</v>
      </c>
      <c r="E23" s="18">
        <v>4.3499999999999996</v>
      </c>
      <c r="F23" s="8"/>
    </row>
    <row r="24" spans="1:6" ht="110.25" outlineLevel="5">
      <c r="A24" s="15"/>
      <c r="B24" s="16"/>
      <c r="C24" s="21" t="s">
        <v>44</v>
      </c>
      <c r="D24" s="22" t="s">
        <v>45</v>
      </c>
      <c r="E24" s="18">
        <v>4.0999999999999996</v>
      </c>
      <c r="F24" s="8"/>
    </row>
    <row r="25" spans="1:6" s="2" customFormat="1" ht="30.95" customHeight="1">
      <c r="A25" s="19" t="s">
        <v>46</v>
      </c>
      <c r="B25" s="43" t="s">
        <v>47</v>
      </c>
      <c r="C25" s="43"/>
      <c r="D25" s="44"/>
      <c r="E25" s="20">
        <f>E26+E27</f>
        <v>289.79000000000002</v>
      </c>
      <c r="F25" s="24"/>
    </row>
    <row r="26" spans="1:6" ht="173.1" customHeight="1" outlineLevel="5">
      <c r="A26" s="15"/>
      <c r="B26" s="16"/>
      <c r="C26" s="17" t="s">
        <v>48</v>
      </c>
      <c r="D26" s="31" t="s">
        <v>49</v>
      </c>
      <c r="E26" s="30">
        <v>142.56</v>
      </c>
      <c r="F26" s="8"/>
    </row>
    <row r="27" spans="1:6" ht="189" customHeight="1" outlineLevel="5">
      <c r="A27" s="15"/>
      <c r="B27" s="16"/>
      <c r="C27" s="21" t="s">
        <v>50</v>
      </c>
      <c r="D27" s="31" t="s">
        <v>51</v>
      </c>
      <c r="E27" s="30">
        <v>147.22999999999999</v>
      </c>
      <c r="F27" s="8"/>
    </row>
    <row r="28" spans="1:6" s="2" customFormat="1">
      <c r="A28" s="19" t="s">
        <v>52</v>
      </c>
      <c r="B28" s="43" t="s">
        <v>53</v>
      </c>
      <c r="C28" s="43"/>
      <c r="D28" s="44"/>
      <c r="E28" s="20">
        <f>E29+E30+E31+E32+E33+E34+E35+E36+E37+E38+E39+E40+E41+E42+E43+E44+E45+E46+E47+E48+E49+E50+E51+E52+E53+E54+E55+E56+E57+E58+E59+E60+E61</f>
        <v>1289360.32</v>
      </c>
      <c r="F28" s="24"/>
    </row>
    <row r="29" spans="1:6" ht="157.5" outlineLevel="5">
      <c r="A29" s="15"/>
      <c r="B29" s="16"/>
      <c r="C29" s="21" t="s">
        <v>54</v>
      </c>
      <c r="D29" s="31" t="s">
        <v>55</v>
      </c>
      <c r="E29" s="30">
        <v>737025.65</v>
      </c>
      <c r="F29" s="8"/>
    </row>
    <row r="30" spans="1:6" ht="157.5" outlineLevel="5">
      <c r="A30" s="15"/>
      <c r="B30" s="16"/>
      <c r="C30" s="21" t="s">
        <v>56</v>
      </c>
      <c r="D30" s="31" t="s">
        <v>57</v>
      </c>
      <c r="E30" s="30">
        <v>30.44</v>
      </c>
      <c r="F30" s="8"/>
    </row>
    <row r="31" spans="1:6" ht="173.25" outlineLevel="5">
      <c r="A31" s="15"/>
      <c r="B31" s="16"/>
      <c r="C31" s="21" t="s">
        <v>58</v>
      </c>
      <c r="D31" s="31" t="s">
        <v>59</v>
      </c>
      <c r="E31" s="30">
        <v>3576.35</v>
      </c>
      <c r="F31" s="8"/>
    </row>
    <row r="32" spans="1:6" ht="173.25" outlineLevel="5">
      <c r="A32" s="15"/>
      <c r="B32" s="16"/>
      <c r="C32" s="21" t="s">
        <v>60</v>
      </c>
      <c r="D32" s="31" t="s">
        <v>61</v>
      </c>
      <c r="E32" s="30">
        <v>21.71</v>
      </c>
      <c r="F32" s="8"/>
    </row>
    <row r="33" spans="1:6" ht="157.5" outlineLevel="5">
      <c r="A33" s="15"/>
      <c r="B33" s="16"/>
      <c r="C33" s="21" t="s">
        <v>62</v>
      </c>
      <c r="D33" s="31" t="s">
        <v>63</v>
      </c>
      <c r="E33" s="30">
        <v>15836.15</v>
      </c>
      <c r="F33" s="8"/>
    </row>
    <row r="34" spans="1:6" ht="141.75" outlineLevel="5">
      <c r="A34" s="15"/>
      <c r="B34" s="16"/>
      <c r="C34" s="21" t="s">
        <v>64</v>
      </c>
      <c r="D34" s="31" t="s">
        <v>65</v>
      </c>
      <c r="E34" s="30">
        <v>100.08</v>
      </c>
      <c r="F34" s="8"/>
    </row>
    <row r="35" spans="1:6" ht="157.5" outlineLevel="5">
      <c r="A35" s="15"/>
      <c r="B35" s="16"/>
      <c r="C35" s="21" t="s">
        <v>66</v>
      </c>
      <c r="D35" s="31" t="s">
        <v>67</v>
      </c>
      <c r="E35" s="30">
        <v>17294.89</v>
      </c>
      <c r="F35" s="8"/>
    </row>
    <row r="36" spans="1:6" ht="94.5" outlineLevel="5">
      <c r="A36" s="15"/>
      <c r="B36" s="16"/>
      <c r="C36" s="25" t="s">
        <v>68</v>
      </c>
      <c r="D36" s="31" t="s">
        <v>69</v>
      </c>
      <c r="E36" s="30">
        <v>44797.599999999999</v>
      </c>
      <c r="F36" s="8"/>
    </row>
    <row r="37" spans="1:6" ht="173.25" outlineLevel="5">
      <c r="A37" s="15"/>
      <c r="B37" s="16"/>
      <c r="C37" s="25" t="s">
        <v>70</v>
      </c>
      <c r="D37" s="31" t="s">
        <v>71</v>
      </c>
      <c r="E37" s="30">
        <v>8.9700000000000006</v>
      </c>
      <c r="F37" s="8"/>
    </row>
    <row r="38" spans="1:6" ht="110.25" outlineLevel="5">
      <c r="A38" s="15"/>
      <c r="B38" s="16"/>
      <c r="C38" s="21" t="s">
        <v>72</v>
      </c>
      <c r="D38" s="31" t="s">
        <v>73</v>
      </c>
      <c r="E38" s="30">
        <v>6807.28</v>
      </c>
      <c r="F38" s="8"/>
    </row>
    <row r="39" spans="1:6" ht="110.25" outlineLevel="5">
      <c r="A39" s="15"/>
      <c r="B39" s="16"/>
      <c r="C39" s="21" t="s">
        <v>74</v>
      </c>
      <c r="D39" s="31" t="s">
        <v>75</v>
      </c>
      <c r="E39" s="30">
        <v>15768.58</v>
      </c>
      <c r="F39" s="8"/>
    </row>
    <row r="40" spans="1:6" ht="141.75" outlineLevel="5">
      <c r="A40" s="15"/>
      <c r="B40" s="16"/>
      <c r="C40" s="21" t="s">
        <v>76</v>
      </c>
      <c r="D40" s="31" t="s">
        <v>77</v>
      </c>
      <c r="E40" s="30">
        <v>32681.64</v>
      </c>
      <c r="F40" s="8"/>
    </row>
    <row r="41" spans="1:6" ht="157.5" outlineLevel="5">
      <c r="A41" s="15"/>
      <c r="B41" s="16"/>
      <c r="C41" s="21" t="s">
        <v>78</v>
      </c>
      <c r="D41" s="31" t="s">
        <v>79</v>
      </c>
      <c r="E41" s="30">
        <v>188.83</v>
      </c>
      <c r="F41" s="8"/>
    </row>
    <row r="42" spans="1:6" ht="141.75" outlineLevel="5">
      <c r="A42" s="15"/>
      <c r="B42" s="16"/>
      <c r="C42" s="21" t="s">
        <v>80</v>
      </c>
      <c r="D42" s="31" t="s">
        <v>81</v>
      </c>
      <c r="E42" s="30">
        <v>33945.46</v>
      </c>
      <c r="F42" s="8"/>
    </row>
    <row r="43" spans="1:6" ht="141.75" outlineLevel="5">
      <c r="A43" s="15"/>
      <c r="B43" s="16"/>
      <c r="C43" s="21" t="s">
        <v>82</v>
      </c>
      <c r="D43" s="31" t="s">
        <v>83</v>
      </c>
      <c r="E43" s="30">
        <v>-3557.35</v>
      </c>
      <c r="F43" s="8"/>
    </row>
    <row r="44" spans="1:6" ht="78.75" outlineLevel="5">
      <c r="A44" s="15"/>
      <c r="B44" s="16"/>
      <c r="C44" s="21" t="s">
        <v>84</v>
      </c>
      <c r="D44" s="31" t="s">
        <v>85</v>
      </c>
      <c r="E44" s="30">
        <v>42472.77</v>
      </c>
      <c r="F44" s="8"/>
    </row>
    <row r="45" spans="1:6" ht="78.75" outlineLevel="5">
      <c r="A45" s="15"/>
      <c r="B45" s="16"/>
      <c r="C45" s="21" t="s">
        <v>86</v>
      </c>
      <c r="D45" s="31" t="s">
        <v>87</v>
      </c>
      <c r="E45" s="30">
        <v>4.7699999999999996</v>
      </c>
      <c r="F45" s="8"/>
    </row>
    <row r="46" spans="1:6" ht="126" outlineLevel="5">
      <c r="A46" s="15"/>
      <c r="B46" s="16"/>
      <c r="C46" s="21" t="s">
        <v>88</v>
      </c>
      <c r="D46" s="31" t="s">
        <v>89</v>
      </c>
      <c r="E46" s="30">
        <v>9645.01</v>
      </c>
      <c r="F46" s="8"/>
    </row>
    <row r="47" spans="1:6" ht="78.75" outlineLevel="5">
      <c r="A47" s="15"/>
      <c r="B47" s="16"/>
      <c r="C47" s="21" t="s">
        <v>90</v>
      </c>
      <c r="D47" s="31" t="s">
        <v>91</v>
      </c>
      <c r="E47" s="30">
        <v>2.0299999999999998</v>
      </c>
      <c r="F47" s="8"/>
    </row>
    <row r="48" spans="1:6" ht="63" outlineLevel="5">
      <c r="A48" s="15"/>
      <c r="B48" s="16"/>
      <c r="C48" s="21" t="s">
        <v>92</v>
      </c>
      <c r="D48" s="31" t="s">
        <v>93</v>
      </c>
      <c r="E48" s="30">
        <v>31.37</v>
      </c>
      <c r="F48" s="8"/>
    </row>
    <row r="49" spans="1:6" ht="63" outlineLevel="5">
      <c r="A49" s="15"/>
      <c r="B49" s="16"/>
      <c r="C49" s="21" t="s">
        <v>94</v>
      </c>
      <c r="D49" s="31" t="s">
        <v>95</v>
      </c>
      <c r="E49" s="30">
        <v>4.25</v>
      </c>
      <c r="F49" s="8"/>
    </row>
    <row r="50" spans="1:6" ht="63" outlineLevel="5">
      <c r="A50" s="15"/>
      <c r="B50" s="16"/>
      <c r="C50" s="21" t="s">
        <v>96</v>
      </c>
      <c r="D50" s="31" t="s">
        <v>97</v>
      </c>
      <c r="E50" s="30">
        <v>-5388.78</v>
      </c>
      <c r="F50" s="8"/>
    </row>
    <row r="51" spans="1:6" ht="63" outlineLevel="5">
      <c r="A51" s="15"/>
      <c r="B51" s="16"/>
      <c r="C51" s="21" t="s">
        <v>98</v>
      </c>
      <c r="D51" s="31" t="s">
        <v>99</v>
      </c>
      <c r="E51" s="30">
        <v>18.86</v>
      </c>
      <c r="F51" s="8"/>
    </row>
    <row r="52" spans="1:6" ht="94.5" outlineLevel="5">
      <c r="A52" s="15"/>
      <c r="B52" s="16"/>
      <c r="C52" s="21" t="s">
        <v>100</v>
      </c>
      <c r="D52" s="31" t="s">
        <v>101</v>
      </c>
      <c r="E52" s="30">
        <v>21178.9</v>
      </c>
      <c r="F52" s="8"/>
    </row>
    <row r="53" spans="1:6" ht="94.5" outlineLevel="5">
      <c r="A53" s="15"/>
      <c r="B53" s="16"/>
      <c r="C53" s="21" t="s">
        <v>102</v>
      </c>
      <c r="D53" s="31" t="s">
        <v>103</v>
      </c>
      <c r="E53" s="30">
        <v>52464.41</v>
      </c>
      <c r="F53" s="8"/>
    </row>
    <row r="54" spans="1:6" ht="94.5" outlineLevel="5">
      <c r="A54" s="15"/>
      <c r="B54" s="16"/>
      <c r="C54" s="21" t="s">
        <v>104</v>
      </c>
      <c r="D54" s="31" t="s">
        <v>105</v>
      </c>
      <c r="E54" s="30">
        <v>88038.05</v>
      </c>
      <c r="F54" s="8"/>
    </row>
    <row r="55" spans="1:6" ht="78.75" outlineLevel="5">
      <c r="A55" s="15"/>
      <c r="B55" s="16"/>
      <c r="C55" s="21" t="s">
        <v>106</v>
      </c>
      <c r="D55" s="31" t="s">
        <v>107</v>
      </c>
      <c r="E55" s="30">
        <v>23.01</v>
      </c>
      <c r="F55" s="8"/>
    </row>
    <row r="56" spans="1:6" ht="94.5" outlineLevel="5">
      <c r="A56" s="15"/>
      <c r="B56" s="16"/>
      <c r="C56" s="21" t="s">
        <v>108</v>
      </c>
      <c r="D56" s="31" t="s">
        <v>109</v>
      </c>
      <c r="E56" s="30">
        <v>155589.54</v>
      </c>
      <c r="F56" s="8"/>
    </row>
    <row r="57" spans="1:6" ht="78.75" outlineLevel="5">
      <c r="A57" s="15"/>
      <c r="B57" s="16"/>
      <c r="C57" s="21" t="s">
        <v>110</v>
      </c>
      <c r="D57" s="31" t="s">
        <v>111</v>
      </c>
      <c r="E57" s="30">
        <v>0.15</v>
      </c>
      <c r="F57" s="8"/>
    </row>
    <row r="58" spans="1:6" ht="78.75" outlineLevel="5">
      <c r="A58" s="15"/>
      <c r="B58" s="16"/>
      <c r="C58" s="21" t="s">
        <v>112</v>
      </c>
      <c r="D58" s="31" t="s">
        <v>113</v>
      </c>
      <c r="E58" s="30">
        <v>20469.57</v>
      </c>
      <c r="F58" s="8"/>
    </row>
    <row r="59" spans="1:6" ht="94.5" outlineLevel="5">
      <c r="A59" s="15"/>
      <c r="B59" s="16"/>
      <c r="C59" s="21" t="s">
        <v>114</v>
      </c>
      <c r="D59" s="31" t="s">
        <v>115</v>
      </c>
      <c r="E59" s="30">
        <v>128.80000000000001</v>
      </c>
      <c r="F59" s="8"/>
    </row>
    <row r="60" spans="1:6" ht="94.5" outlineLevel="5">
      <c r="A60" s="15"/>
      <c r="B60" s="16"/>
      <c r="C60" s="21" t="s">
        <v>116</v>
      </c>
      <c r="D60" s="31" t="s">
        <v>117</v>
      </c>
      <c r="E60" s="30">
        <v>146.54</v>
      </c>
      <c r="F60" s="8"/>
    </row>
    <row r="61" spans="1:6" ht="126" outlineLevel="5">
      <c r="A61" s="15"/>
      <c r="B61" s="16"/>
      <c r="C61" s="21" t="s">
        <v>118</v>
      </c>
      <c r="D61" s="31" t="s">
        <v>119</v>
      </c>
      <c r="E61" s="30">
        <v>4.79</v>
      </c>
      <c r="F61" s="8"/>
    </row>
    <row r="62" spans="1:6" s="2" customFormat="1" ht="17.100000000000001" customHeight="1">
      <c r="A62" s="19" t="s">
        <v>120</v>
      </c>
      <c r="B62" s="43" t="s">
        <v>121</v>
      </c>
      <c r="C62" s="43"/>
      <c r="D62" s="44"/>
      <c r="E62" s="20">
        <f>E63+E64</f>
        <v>426.77</v>
      </c>
      <c r="F62" s="24"/>
    </row>
    <row r="63" spans="1:6" ht="223.5" customHeight="1" outlineLevel="5">
      <c r="A63" s="15"/>
      <c r="B63" s="16"/>
      <c r="C63" s="17" t="s">
        <v>122</v>
      </c>
      <c r="D63" s="31" t="s">
        <v>123</v>
      </c>
      <c r="E63" s="30">
        <v>160</v>
      </c>
      <c r="F63" s="8"/>
    </row>
    <row r="64" spans="1:6" ht="223.5" customHeight="1" outlineLevel="5">
      <c r="A64" s="15"/>
      <c r="B64" s="16"/>
      <c r="C64" s="21" t="s">
        <v>124</v>
      </c>
      <c r="D64" s="31" t="s">
        <v>125</v>
      </c>
      <c r="E64" s="30">
        <v>266.77</v>
      </c>
      <c r="F64" s="8"/>
    </row>
    <row r="65" spans="1:6" s="2" customFormat="1">
      <c r="A65" s="19" t="s">
        <v>126</v>
      </c>
      <c r="B65" s="43" t="s">
        <v>127</v>
      </c>
      <c r="C65" s="43"/>
      <c r="D65" s="43"/>
      <c r="E65" s="20">
        <f>E66</f>
        <v>5.58</v>
      </c>
      <c r="F65" s="24"/>
    </row>
    <row r="66" spans="1:6" ht="221.25" customHeight="1" outlineLevel="5">
      <c r="A66" s="15"/>
      <c r="B66" s="16"/>
      <c r="C66" s="21" t="s">
        <v>128</v>
      </c>
      <c r="D66" s="31" t="s">
        <v>129</v>
      </c>
      <c r="E66" s="30">
        <v>5.58</v>
      </c>
      <c r="F66" s="8"/>
    </row>
    <row r="67" spans="1:6" s="2" customFormat="1">
      <c r="A67" s="19" t="s">
        <v>130</v>
      </c>
      <c r="B67" s="43" t="s">
        <v>131</v>
      </c>
      <c r="C67" s="43"/>
      <c r="D67" s="43"/>
      <c r="E67" s="20">
        <f>E68+E69+E70+E71+E72+E73+E74+E75+E76+E77+E78+E79+E80+E81+E82+E83+E84+E85+E86+E87+E88+E89+E90+E91+E92+E93+E94+E95+E96+E97+E98+E99+E100+E101+E102+E103+E104+E105+E106+E107+E108+E109+E110+E111+E112+E113+E114+E115+E116+E117+E118+E119+E120+E121+E122+E123+E124+E125+E126+E127+E128+E129</f>
        <v>698534.41</v>
      </c>
      <c r="F67" s="26"/>
    </row>
    <row r="68" spans="1:6" ht="94.5" outlineLevel="5">
      <c r="A68" s="15"/>
      <c r="B68" s="16"/>
      <c r="C68" s="21" t="s">
        <v>132</v>
      </c>
      <c r="D68" s="31" t="s">
        <v>133</v>
      </c>
      <c r="E68" s="30">
        <v>31197.48</v>
      </c>
      <c r="F68" s="8"/>
    </row>
    <row r="69" spans="1:6" ht="78.75" outlineLevel="5">
      <c r="A69" s="15"/>
      <c r="B69" s="16"/>
      <c r="C69" s="21" t="s">
        <v>134</v>
      </c>
      <c r="D69" s="31" t="s">
        <v>135</v>
      </c>
      <c r="E69" s="30">
        <v>388.93</v>
      </c>
      <c r="F69" s="8"/>
    </row>
    <row r="70" spans="1:6" ht="47.25" outlineLevel="5">
      <c r="A70" s="15"/>
      <c r="B70" s="16"/>
      <c r="C70" s="21" t="s">
        <v>136</v>
      </c>
      <c r="D70" s="31" t="s">
        <v>137</v>
      </c>
      <c r="E70" s="30">
        <v>3784.97</v>
      </c>
      <c r="F70" s="8"/>
    </row>
    <row r="71" spans="1:6" ht="110.25" outlineLevel="5">
      <c r="A71" s="15"/>
      <c r="B71" s="16"/>
      <c r="C71" s="21" t="s">
        <v>138</v>
      </c>
      <c r="D71" s="31" t="s">
        <v>139</v>
      </c>
      <c r="E71" s="30">
        <v>1.6</v>
      </c>
      <c r="F71" s="8"/>
    </row>
    <row r="72" spans="1:6" ht="160.5" customHeight="1" outlineLevel="5">
      <c r="A72" s="15"/>
      <c r="B72" s="16"/>
      <c r="C72" s="21" t="s">
        <v>140</v>
      </c>
      <c r="D72" s="31" t="s">
        <v>141</v>
      </c>
      <c r="E72" s="30">
        <v>8.75</v>
      </c>
      <c r="F72" s="8"/>
    </row>
    <row r="73" spans="1:6" ht="94.5" outlineLevel="5">
      <c r="A73" s="15"/>
      <c r="B73" s="16"/>
      <c r="C73" s="21" t="s">
        <v>142</v>
      </c>
      <c r="D73" s="31" t="s">
        <v>143</v>
      </c>
      <c r="E73" s="30">
        <v>1753.8</v>
      </c>
      <c r="F73" s="8"/>
    </row>
    <row r="74" spans="1:6" ht="47.25" outlineLevel="5">
      <c r="A74" s="15"/>
      <c r="B74" s="16"/>
      <c r="C74" s="21" t="s">
        <v>144</v>
      </c>
      <c r="D74" s="31" t="s">
        <v>145</v>
      </c>
      <c r="E74" s="30">
        <v>232.28</v>
      </c>
      <c r="F74" s="8"/>
    </row>
    <row r="75" spans="1:6" ht="31.5" outlineLevel="5">
      <c r="A75" s="15"/>
      <c r="B75" s="16"/>
      <c r="C75" s="21" t="s">
        <v>146</v>
      </c>
      <c r="D75" s="31" t="s">
        <v>147</v>
      </c>
      <c r="E75" s="30">
        <v>1.76</v>
      </c>
      <c r="F75" s="8"/>
    </row>
    <row r="76" spans="1:6" ht="63" outlineLevel="5">
      <c r="A76" s="15"/>
      <c r="B76" s="16"/>
      <c r="C76" s="21" t="s">
        <v>148</v>
      </c>
      <c r="D76" s="31" t="s">
        <v>149</v>
      </c>
      <c r="E76" s="30">
        <v>61521.32</v>
      </c>
      <c r="F76" s="8"/>
    </row>
    <row r="77" spans="1:6" ht="78.75" outlineLevel="5">
      <c r="A77" s="15"/>
      <c r="B77" s="16"/>
      <c r="C77" s="21" t="s">
        <v>150</v>
      </c>
      <c r="D77" s="31" t="s">
        <v>151</v>
      </c>
      <c r="E77" s="30">
        <v>5398.33</v>
      </c>
      <c r="F77" s="8"/>
    </row>
    <row r="78" spans="1:6" ht="50.25" customHeight="1" outlineLevel="5">
      <c r="A78" s="15"/>
      <c r="B78" s="16"/>
      <c r="C78" s="21" t="s">
        <v>152</v>
      </c>
      <c r="D78" s="31" t="s">
        <v>153</v>
      </c>
      <c r="E78" s="30">
        <v>25309.24</v>
      </c>
      <c r="F78" s="8"/>
    </row>
    <row r="79" spans="1:6" ht="63" outlineLevel="5">
      <c r="A79" s="15"/>
      <c r="B79" s="16"/>
      <c r="C79" s="21" t="s">
        <v>154</v>
      </c>
      <c r="D79" s="31" t="s">
        <v>155</v>
      </c>
      <c r="E79" s="30">
        <v>89</v>
      </c>
      <c r="F79" s="8"/>
    </row>
    <row r="80" spans="1:6" ht="94.5" outlineLevel="5">
      <c r="A80" s="15"/>
      <c r="B80" s="16"/>
      <c r="C80" s="21" t="s">
        <v>156</v>
      </c>
      <c r="D80" s="31" t="s">
        <v>157</v>
      </c>
      <c r="E80" s="30">
        <v>774.99</v>
      </c>
      <c r="F80" s="8"/>
    </row>
    <row r="81" spans="1:6" ht="94.5" outlineLevel="5">
      <c r="A81" s="15"/>
      <c r="B81" s="16"/>
      <c r="C81" s="21" t="s">
        <v>158</v>
      </c>
      <c r="D81" s="31" t="s">
        <v>159</v>
      </c>
      <c r="E81" s="30">
        <v>296.14999999999998</v>
      </c>
      <c r="F81" s="8"/>
    </row>
    <row r="82" spans="1:6" ht="47.25" outlineLevel="5">
      <c r="A82" s="15"/>
      <c r="B82" s="16"/>
      <c r="C82" s="21" t="s">
        <v>160</v>
      </c>
      <c r="D82" s="31" t="s">
        <v>161</v>
      </c>
      <c r="E82" s="30">
        <v>84.52</v>
      </c>
      <c r="F82" s="8"/>
    </row>
    <row r="83" spans="1:6" ht="31.5" outlineLevel="5">
      <c r="A83" s="15"/>
      <c r="B83" s="16"/>
      <c r="C83" s="21" t="s">
        <v>162</v>
      </c>
      <c r="D83" s="31" t="s">
        <v>163</v>
      </c>
      <c r="E83" s="30">
        <v>180</v>
      </c>
      <c r="F83" s="8"/>
    </row>
    <row r="84" spans="1:6" ht="110.25" outlineLevel="5">
      <c r="A84" s="15"/>
      <c r="B84" s="16"/>
      <c r="C84" s="21" t="s">
        <v>164</v>
      </c>
      <c r="D84" s="31" t="s">
        <v>165</v>
      </c>
      <c r="E84" s="30">
        <v>465.69</v>
      </c>
      <c r="F84" s="8"/>
    </row>
    <row r="85" spans="1:6" ht="94.5" outlineLevel="5">
      <c r="A85" s="15"/>
      <c r="B85" s="16"/>
      <c r="C85" s="21" t="s">
        <v>166</v>
      </c>
      <c r="D85" s="31" t="s">
        <v>167</v>
      </c>
      <c r="E85" s="30">
        <v>470.59</v>
      </c>
      <c r="F85" s="8"/>
    </row>
    <row r="86" spans="1:6" ht="78.75" outlineLevel="5">
      <c r="A86" s="15"/>
      <c r="B86" s="16"/>
      <c r="C86" s="21" t="s">
        <v>168</v>
      </c>
      <c r="D86" s="31" t="s">
        <v>169</v>
      </c>
      <c r="E86" s="30">
        <v>55.86</v>
      </c>
      <c r="F86" s="8"/>
    </row>
    <row r="87" spans="1:6" ht="78.75" outlineLevel="5">
      <c r="A87" s="15"/>
      <c r="B87" s="16"/>
      <c r="C87" s="21" t="s">
        <v>170</v>
      </c>
      <c r="D87" s="31" t="s">
        <v>171</v>
      </c>
      <c r="E87" s="30">
        <v>48.96</v>
      </c>
      <c r="F87" s="8"/>
    </row>
    <row r="88" spans="1:6" ht="110.25" outlineLevel="5">
      <c r="A88" s="15"/>
      <c r="B88" s="16"/>
      <c r="C88" s="21" t="s">
        <v>172</v>
      </c>
      <c r="D88" s="31" t="s">
        <v>173</v>
      </c>
      <c r="E88" s="30">
        <v>110.76</v>
      </c>
      <c r="F88" s="8"/>
    </row>
    <row r="89" spans="1:6" ht="94.5" outlineLevel="5">
      <c r="A89" s="15"/>
      <c r="B89" s="16"/>
      <c r="C89" s="21" t="s">
        <v>174</v>
      </c>
      <c r="D89" s="31" t="s">
        <v>175</v>
      </c>
      <c r="E89" s="30">
        <v>80.98</v>
      </c>
      <c r="F89" s="8"/>
    </row>
    <row r="90" spans="1:6" ht="94.5" outlineLevel="5">
      <c r="A90" s="15"/>
      <c r="B90" s="16"/>
      <c r="C90" s="21" t="s">
        <v>176</v>
      </c>
      <c r="D90" s="31" t="s">
        <v>177</v>
      </c>
      <c r="E90" s="30">
        <v>107.59</v>
      </c>
      <c r="F90" s="8"/>
    </row>
    <row r="91" spans="1:6" ht="98.25" customHeight="1" outlineLevel="5">
      <c r="A91" s="15"/>
      <c r="B91" s="16"/>
      <c r="C91" s="21" t="s">
        <v>178</v>
      </c>
      <c r="D91" s="31" t="s">
        <v>179</v>
      </c>
      <c r="E91" s="30">
        <v>78.3</v>
      </c>
      <c r="F91" s="8"/>
    </row>
    <row r="92" spans="1:6" ht="96.75" customHeight="1" outlineLevel="5">
      <c r="A92" s="15"/>
      <c r="B92" s="16"/>
      <c r="C92" s="21" t="s">
        <v>180</v>
      </c>
      <c r="D92" s="31" t="s">
        <v>181</v>
      </c>
      <c r="E92" s="30">
        <v>85.49</v>
      </c>
      <c r="F92" s="8"/>
    </row>
    <row r="93" spans="1:6" ht="94.5" outlineLevel="5">
      <c r="A93" s="15"/>
      <c r="B93" s="16"/>
      <c r="C93" s="21" t="s">
        <v>182</v>
      </c>
      <c r="D93" s="31" t="s">
        <v>183</v>
      </c>
      <c r="E93" s="30">
        <v>157.29</v>
      </c>
      <c r="F93" s="8"/>
    </row>
    <row r="94" spans="1:6" ht="63" outlineLevel="5">
      <c r="A94" s="15"/>
      <c r="B94" s="16"/>
      <c r="C94" s="21" t="s">
        <v>184</v>
      </c>
      <c r="D94" s="22" t="s">
        <v>185</v>
      </c>
      <c r="E94" s="18">
        <v>114707.63</v>
      </c>
      <c r="F94" s="8"/>
    </row>
    <row r="95" spans="1:6" ht="78.75" outlineLevel="5">
      <c r="A95" s="15"/>
      <c r="B95" s="16"/>
      <c r="C95" s="21" t="s">
        <v>186</v>
      </c>
      <c r="D95" s="22" t="s">
        <v>187</v>
      </c>
      <c r="E95" s="18">
        <v>28515.64</v>
      </c>
      <c r="F95" s="8"/>
    </row>
    <row r="96" spans="1:6" ht="157.5" outlineLevel="5">
      <c r="A96" s="15"/>
      <c r="B96" s="16"/>
      <c r="C96" s="21" t="s">
        <v>188</v>
      </c>
      <c r="D96" s="31" t="s">
        <v>189</v>
      </c>
      <c r="E96" s="30">
        <v>28425.16</v>
      </c>
      <c r="F96" s="8"/>
    </row>
    <row r="97" spans="1:6" ht="189" outlineLevel="5">
      <c r="A97" s="15"/>
      <c r="B97" s="16"/>
      <c r="C97" s="21" t="s">
        <v>190</v>
      </c>
      <c r="D97" s="31" t="s">
        <v>191</v>
      </c>
      <c r="E97" s="30">
        <v>118799.67999999999</v>
      </c>
      <c r="F97" s="8"/>
    </row>
    <row r="98" spans="1:6" ht="141.75" outlineLevel="5">
      <c r="A98" s="15"/>
      <c r="B98" s="16"/>
      <c r="C98" s="21" t="s">
        <v>192</v>
      </c>
      <c r="D98" s="31" t="s">
        <v>193</v>
      </c>
      <c r="E98" s="30">
        <v>169422.27</v>
      </c>
      <c r="F98" s="8"/>
    </row>
    <row r="99" spans="1:6" ht="157.5" outlineLevel="5">
      <c r="A99" s="15"/>
      <c r="B99" s="16"/>
      <c r="C99" s="21" t="s">
        <v>194</v>
      </c>
      <c r="D99" s="31" t="s">
        <v>195</v>
      </c>
      <c r="E99" s="30">
        <v>4780.6099999999997</v>
      </c>
      <c r="F99" s="8"/>
    </row>
    <row r="100" spans="1:6" ht="31.5" outlineLevel="5">
      <c r="A100" s="15"/>
      <c r="B100" s="16"/>
      <c r="C100" s="21" t="s">
        <v>196</v>
      </c>
      <c r="D100" s="31" t="s">
        <v>197</v>
      </c>
      <c r="E100" s="30">
        <v>2016.7</v>
      </c>
      <c r="F100" s="8"/>
    </row>
    <row r="101" spans="1:6" ht="47.25" outlineLevel="5">
      <c r="A101" s="15"/>
      <c r="B101" s="16"/>
      <c r="C101" s="21" t="s">
        <v>198</v>
      </c>
      <c r="D101" s="31" t="s">
        <v>199</v>
      </c>
      <c r="E101" s="30">
        <v>724.54</v>
      </c>
      <c r="F101" s="8"/>
    </row>
    <row r="102" spans="1:6" ht="63" outlineLevel="5">
      <c r="A102" s="15"/>
      <c r="B102" s="16"/>
      <c r="C102" s="21" t="s">
        <v>200</v>
      </c>
      <c r="D102" s="31" t="s">
        <v>201</v>
      </c>
      <c r="E102" s="30">
        <v>15061.98</v>
      </c>
      <c r="F102" s="8"/>
    </row>
    <row r="103" spans="1:6" ht="31.5" outlineLevel="5">
      <c r="A103" s="15"/>
      <c r="B103" s="16"/>
      <c r="C103" s="21" t="s">
        <v>202</v>
      </c>
      <c r="D103" s="31" t="s">
        <v>203</v>
      </c>
      <c r="E103" s="30">
        <v>894.9</v>
      </c>
      <c r="F103" s="8"/>
    </row>
    <row r="104" spans="1:6" ht="47.25" outlineLevel="5">
      <c r="A104" s="15"/>
      <c r="B104" s="16"/>
      <c r="C104" s="21" t="s">
        <v>204</v>
      </c>
      <c r="D104" s="31" t="s">
        <v>205</v>
      </c>
      <c r="E104" s="30">
        <v>12320.45</v>
      </c>
      <c r="F104" s="8"/>
    </row>
    <row r="105" spans="1:6" ht="63" outlineLevel="5">
      <c r="A105" s="15"/>
      <c r="B105" s="16"/>
      <c r="C105" s="21" t="s">
        <v>206</v>
      </c>
      <c r="D105" s="31" t="s">
        <v>207</v>
      </c>
      <c r="E105" s="30">
        <v>4067.25</v>
      </c>
      <c r="F105" s="8"/>
    </row>
    <row r="106" spans="1:6" ht="47.25" outlineLevel="5">
      <c r="A106" s="15"/>
      <c r="B106" s="16"/>
      <c r="C106" s="21" t="s">
        <v>208</v>
      </c>
      <c r="D106" s="31" t="s">
        <v>209</v>
      </c>
      <c r="E106" s="30">
        <v>2174.1999999999998</v>
      </c>
      <c r="F106" s="8"/>
    </row>
    <row r="107" spans="1:6" ht="78.75" outlineLevel="5">
      <c r="A107" s="15"/>
      <c r="B107" s="16"/>
      <c r="C107" s="21" t="s">
        <v>210</v>
      </c>
      <c r="D107" s="31" t="s">
        <v>211</v>
      </c>
      <c r="E107" s="30">
        <v>774.94</v>
      </c>
      <c r="F107" s="8"/>
    </row>
    <row r="108" spans="1:6" ht="94.5" outlineLevel="5">
      <c r="A108" s="15"/>
      <c r="B108" s="16"/>
      <c r="C108" s="21" t="s">
        <v>212</v>
      </c>
      <c r="D108" s="31" t="s">
        <v>213</v>
      </c>
      <c r="E108" s="30">
        <v>1709.57</v>
      </c>
      <c r="F108" s="8"/>
    </row>
    <row r="109" spans="1:6" ht="94.5" outlineLevel="5">
      <c r="A109" s="15"/>
      <c r="B109" s="16"/>
      <c r="C109" s="21" t="s">
        <v>214</v>
      </c>
      <c r="D109" s="31" t="s">
        <v>215</v>
      </c>
      <c r="E109" s="30">
        <v>786.78</v>
      </c>
      <c r="F109" s="8"/>
    </row>
    <row r="110" spans="1:6" ht="94.5" outlineLevel="5">
      <c r="A110" s="15"/>
      <c r="B110" s="16"/>
      <c r="C110" s="21" t="s">
        <v>216</v>
      </c>
      <c r="D110" s="31" t="s">
        <v>217</v>
      </c>
      <c r="E110" s="30">
        <v>1830.73</v>
      </c>
      <c r="F110" s="8"/>
    </row>
    <row r="111" spans="1:6" ht="94.5" outlineLevel="5">
      <c r="A111" s="15"/>
      <c r="B111" s="16"/>
      <c r="C111" s="21" t="s">
        <v>218</v>
      </c>
      <c r="D111" s="31" t="s">
        <v>219</v>
      </c>
      <c r="E111" s="30">
        <v>1050.21</v>
      </c>
      <c r="F111" s="8"/>
    </row>
    <row r="112" spans="1:6" ht="94.5" outlineLevel="5">
      <c r="A112" s="15"/>
      <c r="B112" s="16"/>
      <c r="C112" s="21" t="s">
        <v>220</v>
      </c>
      <c r="D112" s="31" t="s">
        <v>221</v>
      </c>
      <c r="E112" s="30">
        <v>1316.29</v>
      </c>
      <c r="F112" s="8"/>
    </row>
    <row r="113" spans="1:6" ht="94.5" outlineLevel="5">
      <c r="A113" s="15"/>
      <c r="B113" s="16"/>
      <c r="C113" s="21" t="s">
        <v>222</v>
      </c>
      <c r="D113" s="31" t="s">
        <v>223</v>
      </c>
      <c r="E113" s="30">
        <v>1696.77</v>
      </c>
      <c r="F113" s="8"/>
    </row>
    <row r="114" spans="1:6" ht="78.75" outlineLevel="5">
      <c r="A114" s="15"/>
      <c r="B114" s="16"/>
      <c r="C114" s="21" t="s">
        <v>224</v>
      </c>
      <c r="D114" s="31" t="s">
        <v>225</v>
      </c>
      <c r="E114" s="30">
        <v>1690.74</v>
      </c>
      <c r="F114" s="8"/>
    </row>
    <row r="115" spans="1:6" ht="63" outlineLevel="5">
      <c r="A115" s="15"/>
      <c r="B115" s="16"/>
      <c r="C115" s="21" t="s">
        <v>226</v>
      </c>
      <c r="D115" s="31" t="s">
        <v>227</v>
      </c>
      <c r="E115" s="30">
        <v>4235.3</v>
      </c>
      <c r="F115" s="8"/>
    </row>
    <row r="116" spans="1:6" ht="78.75" outlineLevel="5">
      <c r="A116" s="15"/>
      <c r="B116" s="16"/>
      <c r="C116" s="21" t="s">
        <v>228</v>
      </c>
      <c r="D116" s="31" t="s">
        <v>229</v>
      </c>
      <c r="E116" s="30">
        <v>12.03</v>
      </c>
      <c r="F116" s="8"/>
    </row>
    <row r="117" spans="1:6" ht="78.75" outlineLevel="5">
      <c r="A117" s="15"/>
      <c r="B117" s="16"/>
      <c r="C117" s="21" t="s">
        <v>230</v>
      </c>
      <c r="D117" s="31" t="s">
        <v>231</v>
      </c>
      <c r="E117" s="30">
        <v>826.8</v>
      </c>
      <c r="F117" s="8"/>
    </row>
    <row r="118" spans="1:6" ht="67.5" customHeight="1" outlineLevel="5">
      <c r="A118" s="15"/>
      <c r="B118" s="16"/>
      <c r="C118" s="21" t="s">
        <v>232</v>
      </c>
      <c r="D118" s="31" t="s">
        <v>233</v>
      </c>
      <c r="E118" s="30">
        <v>42485.1</v>
      </c>
      <c r="F118" s="8"/>
    </row>
    <row r="119" spans="1:6" ht="110.25" outlineLevel="5">
      <c r="A119" s="15"/>
      <c r="B119" s="16"/>
      <c r="C119" s="21" t="s">
        <v>234</v>
      </c>
      <c r="D119" s="31" t="s">
        <v>235</v>
      </c>
      <c r="E119" s="30">
        <v>364.2</v>
      </c>
      <c r="F119" s="8"/>
    </row>
    <row r="120" spans="1:6" ht="126" outlineLevel="5">
      <c r="A120" s="15"/>
      <c r="B120" s="16"/>
      <c r="C120" s="21" t="s">
        <v>236</v>
      </c>
      <c r="D120" s="31" t="s">
        <v>237</v>
      </c>
      <c r="E120" s="30">
        <v>5072.21</v>
      </c>
      <c r="F120" s="8"/>
    </row>
    <row r="121" spans="1:6" ht="94.5" outlineLevel="5">
      <c r="A121" s="15"/>
      <c r="B121" s="16"/>
      <c r="C121" s="21" t="s">
        <v>238</v>
      </c>
      <c r="D121" s="31" t="s">
        <v>239</v>
      </c>
      <c r="E121" s="30">
        <v>16.32</v>
      </c>
      <c r="F121" s="8"/>
    </row>
    <row r="122" spans="1:6" ht="110.25" outlineLevel="5">
      <c r="A122" s="15"/>
      <c r="B122" s="16"/>
      <c r="C122" s="21" t="s">
        <v>240</v>
      </c>
      <c r="D122" s="31" t="s">
        <v>241</v>
      </c>
      <c r="E122" s="30">
        <v>13.59</v>
      </c>
      <c r="F122" s="8"/>
    </row>
    <row r="123" spans="1:6" ht="110.25" outlineLevel="5">
      <c r="A123" s="15"/>
      <c r="B123" s="16"/>
      <c r="C123" s="21" t="s">
        <v>242</v>
      </c>
      <c r="D123" s="31" t="s">
        <v>243</v>
      </c>
      <c r="E123" s="30">
        <v>19.05</v>
      </c>
      <c r="F123" s="8"/>
    </row>
    <row r="124" spans="1:6" ht="110.25" outlineLevel="5">
      <c r="A124" s="15"/>
      <c r="B124" s="16"/>
      <c r="C124" s="21" t="s">
        <v>244</v>
      </c>
      <c r="D124" s="31" t="s">
        <v>245</v>
      </c>
      <c r="E124" s="30">
        <v>19.559999999999999</v>
      </c>
      <c r="F124" s="8"/>
    </row>
    <row r="125" spans="1:6" ht="96" customHeight="1" outlineLevel="5">
      <c r="A125" s="15"/>
      <c r="B125" s="16"/>
      <c r="C125" s="21" t="s">
        <v>246</v>
      </c>
      <c r="D125" s="31" t="s">
        <v>247</v>
      </c>
      <c r="E125" s="30">
        <v>19.579999999999998</v>
      </c>
      <c r="F125" s="8"/>
    </row>
    <row r="126" spans="1:6" ht="110.25" outlineLevel="5">
      <c r="A126" s="15"/>
      <c r="B126" s="16"/>
      <c r="C126" s="21" t="s">
        <v>248</v>
      </c>
      <c r="D126" s="31" t="s">
        <v>249</v>
      </c>
      <c r="E126" s="30">
        <v>13.43</v>
      </c>
      <c r="F126" s="8"/>
    </row>
    <row r="127" spans="1:6" ht="94.5" outlineLevel="5">
      <c r="A127" s="15"/>
      <c r="B127" s="16"/>
      <c r="C127" s="21" t="s">
        <v>250</v>
      </c>
      <c r="D127" s="31" t="s">
        <v>251</v>
      </c>
      <c r="E127" s="30">
        <v>16.170000000000002</v>
      </c>
      <c r="F127" s="8"/>
    </row>
    <row r="128" spans="1:6" ht="47.25" outlineLevel="5">
      <c r="A128" s="15"/>
      <c r="B128" s="16"/>
      <c r="C128" s="21" t="s">
        <v>252</v>
      </c>
      <c r="D128" s="31" t="s">
        <v>253</v>
      </c>
      <c r="E128" s="30">
        <v>27.97</v>
      </c>
      <c r="F128" s="8"/>
    </row>
    <row r="129" spans="1:6" ht="78.75" outlineLevel="5">
      <c r="A129" s="15"/>
      <c r="B129" s="16"/>
      <c r="C129" s="21" t="s">
        <v>254</v>
      </c>
      <c r="D129" s="31" t="s">
        <v>255</v>
      </c>
      <c r="E129" s="30">
        <v>-58.57</v>
      </c>
      <c r="F129" s="8"/>
    </row>
    <row r="130" spans="1:6" s="2" customFormat="1" ht="33" customHeight="1">
      <c r="A130" s="19" t="s">
        <v>256</v>
      </c>
      <c r="B130" s="43" t="s">
        <v>257</v>
      </c>
      <c r="C130" s="43"/>
      <c r="D130" s="43"/>
      <c r="E130" s="20">
        <f>E131+E132+E133+E134+E135+E136+E137+E138+E139+E140+E141+E142+E143+E144+E145+E146+E147+E148+E149+E150+E151+E152+E153+E154+E155+E156</f>
        <v>889851.12</v>
      </c>
      <c r="F130" s="24"/>
    </row>
    <row r="131" spans="1:6" ht="78.75" outlineLevel="5">
      <c r="A131" s="15"/>
      <c r="B131" s="16"/>
      <c r="C131" s="21" t="s">
        <v>258</v>
      </c>
      <c r="D131" s="31" t="s">
        <v>259</v>
      </c>
      <c r="E131" s="30">
        <v>29359.599999999999</v>
      </c>
      <c r="F131" s="8"/>
    </row>
    <row r="132" spans="1:6" ht="31.5" outlineLevel="5">
      <c r="A132" s="15"/>
      <c r="B132" s="16"/>
      <c r="C132" s="21" t="s">
        <v>260</v>
      </c>
      <c r="D132" s="31" t="s">
        <v>261</v>
      </c>
      <c r="E132" s="30">
        <v>3934.4</v>
      </c>
      <c r="F132" s="8"/>
    </row>
    <row r="133" spans="1:6" ht="110.25" outlineLevel="5">
      <c r="A133" s="15"/>
      <c r="B133" s="16"/>
      <c r="C133" s="21" t="s">
        <v>262</v>
      </c>
      <c r="D133" s="31" t="s">
        <v>263</v>
      </c>
      <c r="E133" s="30">
        <v>4091.1</v>
      </c>
      <c r="F133" s="8"/>
    </row>
    <row r="134" spans="1:6" ht="47.25" outlineLevel="5">
      <c r="A134" s="15"/>
      <c r="B134" s="16"/>
      <c r="C134" s="21" t="s">
        <v>264</v>
      </c>
      <c r="D134" s="31" t="s">
        <v>265</v>
      </c>
      <c r="E134" s="30">
        <v>194.6</v>
      </c>
      <c r="F134" s="8"/>
    </row>
    <row r="135" spans="1:6" ht="63" outlineLevel="5">
      <c r="A135" s="15"/>
      <c r="B135" s="16"/>
      <c r="C135" s="21" t="s">
        <v>266</v>
      </c>
      <c r="D135" s="31" t="s">
        <v>267</v>
      </c>
      <c r="E135" s="30">
        <v>13537.2</v>
      </c>
      <c r="F135" s="8"/>
    </row>
    <row r="136" spans="1:6" ht="63" outlineLevel="5">
      <c r="A136" s="15"/>
      <c r="B136" s="16"/>
      <c r="C136" s="21" t="s">
        <v>268</v>
      </c>
      <c r="D136" s="31" t="s">
        <v>269</v>
      </c>
      <c r="E136" s="30">
        <v>1485</v>
      </c>
      <c r="F136" s="8"/>
    </row>
    <row r="137" spans="1:6" ht="63" outlineLevel="5">
      <c r="A137" s="15"/>
      <c r="B137" s="16"/>
      <c r="C137" s="21" t="s">
        <v>270</v>
      </c>
      <c r="D137" s="31" t="s">
        <v>271</v>
      </c>
      <c r="E137" s="30">
        <v>2609.1999999999998</v>
      </c>
      <c r="F137" s="8"/>
    </row>
    <row r="138" spans="1:6" ht="94.5" outlineLevel="5">
      <c r="A138" s="15"/>
      <c r="B138" s="16"/>
      <c r="C138" s="21" t="s">
        <v>272</v>
      </c>
      <c r="D138" s="31" t="s">
        <v>273</v>
      </c>
      <c r="E138" s="30">
        <v>12901.9</v>
      </c>
      <c r="F138" s="8"/>
    </row>
    <row r="139" spans="1:6" ht="78.75" outlineLevel="5">
      <c r="A139" s="15"/>
      <c r="B139" s="16"/>
      <c r="C139" s="21" t="s">
        <v>274</v>
      </c>
      <c r="D139" s="31" t="s">
        <v>275</v>
      </c>
      <c r="E139" s="30">
        <v>6487.8</v>
      </c>
      <c r="F139" s="8"/>
    </row>
    <row r="140" spans="1:6" ht="141.75" outlineLevel="5">
      <c r="A140" s="15"/>
      <c r="B140" s="16"/>
      <c r="C140" s="21" t="s">
        <v>276</v>
      </c>
      <c r="D140" s="31" t="s">
        <v>277</v>
      </c>
      <c r="E140" s="30">
        <v>50374.400000000001</v>
      </c>
      <c r="F140" s="8"/>
    </row>
    <row r="141" spans="1:6" ht="110.25" outlineLevel="5">
      <c r="A141" s="15"/>
      <c r="B141" s="16"/>
      <c r="C141" s="21" t="s">
        <v>278</v>
      </c>
      <c r="D141" s="31" t="s">
        <v>279</v>
      </c>
      <c r="E141" s="30">
        <v>605016.19999999995</v>
      </c>
      <c r="F141" s="8"/>
    </row>
    <row r="142" spans="1:6" ht="94.5" outlineLevel="5">
      <c r="A142" s="15"/>
      <c r="B142" s="16"/>
      <c r="C142" s="21" t="s">
        <v>280</v>
      </c>
      <c r="D142" s="31" t="s">
        <v>281</v>
      </c>
      <c r="E142" s="30">
        <v>146249.4</v>
      </c>
      <c r="F142" s="8"/>
    </row>
    <row r="143" spans="1:6" ht="78.75" outlineLevel="5">
      <c r="A143" s="15"/>
      <c r="B143" s="16"/>
      <c r="C143" s="21" t="s">
        <v>282</v>
      </c>
      <c r="D143" s="31" t="s">
        <v>283</v>
      </c>
      <c r="E143" s="30">
        <v>11148</v>
      </c>
      <c r="F143" s="8"/>
    </row>
    <row r="144" spans="1:6" ht="173.25" outlineLevel="5">
      <c r="A144" s="15"/>
      <c r="B144" s="16"/>
      <c r="C144" s="21" t="s">
        <v>284</v>
      </c>
      <c r="D144" s="31" t="s">
        <v>285</v>
      </c>
      <c r="E144" s="30">
        <v>703.1</v>
      </c>
      <c r="F144" s="8"/>
    </row>
    <row r="145" spans="1:6" ht="94.5" outlineLevel="5">
      <c r="A145" s="15"/>
      <c r="B145" s="16"/>
      <c r="C145" s="21" t="s">
        <v>286</v>
      </c>
      <c r="D145" s="31" t="s">
        <v>287</v>
      </c>
      <c r="E145" s="30">
        <v>190</v>
      </c>
      <c r="F145" s="8"/>
    </row>
    <row r="146" spans="1:6" ht="94.5" outlineLevel="5">
      <c r="A146" s="15"/>
      <c r="B146" s="16"/>
      <c r="C146" s="21" t="s">
        <v>288</v>
      </c>
      <c r="D146" s="31" t="s">
        <v>289</v>
      </c>
      <c r="E146" s="30">
        <v>91.28</v>
      </c>
      <c r="F146" s="8"/>
    </row>
    <row r="147" spans="1:6" ht="94.5" outlineLevel="5">
      <c r="A147" s="15"/>
      <c r="B147" s="16"/>
      <c r="C147" s="21" t="s">
        <v>290</v>
      </c>
      <c r="D147" s="31" t="s">
        <v>291</v>
      </c>
      <c r="E147" s="30">
        <v>256.60000000000002</v>
      </c>
      <c r="F147" s="8"/>
    </row>
    <row r="148" spans="1:6" ht="110.25" outlineLevel="5">
      <c r="A148" s="15"/>
      <c r="B148" s="16"/>
      <c r="C148" s="21" t="s">
        <v>292</v>
      </c>
      <c r="D148" s="31" t="s">
        <v>293</v>
      </c>
      <c r="E148" s="30">
        <v>58</v>
      </c>
      <c r="F148" s="8"/>
    </row>
    <row r="149" spans="1:6" ht="78.75" outlineLevel="5">
      <c r="A149" s="15"/>
      <c r="B149" s="16"/>
      <c r="C149" s="21" t="s">
        <v>294</v>
      </c>
      <c r="D149" s="31" t="s">
        <v>295</v>
      </c>
      <c r="E149" s="30">
        <v>115</v>
      </c>
      <c r="F149" s="8"/>
    </row>
    <row r="150" spans="1:6" ht="94.5" outlineLevel="5">
      <c r="A150" s="15"/>
      <c r="B150" s="16"/>
      <c r="C150" s="21" t="s">
        <v>296</v>
      </c>
      <c r="D150" s="31" t="s">
        <v>297</v>
      </c>
      <c r="E150" s="30">
        <v>389.55</v>
      </c>
      <c r="F150" s="8"/>
    </row>
    <row r="151" spans="1:6" ht="94.5" outlineLevel="5">
      <c r="A151" s="15"/>
      <c r="B151" s="16"/>
      <c r="C151" s="21" t="s">
        <v>298</v>
      </c>
      <c r="D151" s="31" t="s">
        <v>299</v>
      </c>
      <c r="E151" s="30">
        <v>365.87</v>
      </c>
      <c r="F151" s="8"/>
    </row>
    <row r="152" spans="1:6" ht="78.75" outlineLevel="5">
      <c r="A152" s="15"/>
      <c r="B152" s="16"/>
      <c r="C152" s="21" t="s">
        <v>300</v>
      </c>
      <c r="D152" s="31" t="s">
        <v>301</v>
      </c>
      <c r="E152" s="30">
        <v>123.65</v>
      </c>
      <c r="F152" s="8"/>
    </row>
    <row r="153" spans="1:6" ht="47.25" outlineLevel="5">
      <c r="A153" s="15"/>
      <c r="B153" s="16"/>
      <c r="C153" s="21" t="s">
        <v>302</v>
      </c>
      <c r="D153" s="31" t="s">
        <v>303</v>
      </c>
      <c r="E153" s="30">
        <v>208.07</v>
      </c>
      <c r="F153" s="8"/>
    </row>
    <row r="154" spans="1:6" ht="47.25" outlineLevel="5">
      <c r="A154" s="15"/>
      <c r="B154" s="16"/>
      <c r="C154" s="21" t="s">
        <v>252</v>
      </c>
      <c r="D154" s="31" t="s">
        <v>304</v>
      </c>
      <c r="E154" s="30">
        <v>623.9</v>
      </c>
      <c r="F154" s="8"/>
    </row>
    <row r="155" spans="1:6" ht="47.25" outlineLevel="5">
      <c r="A155" s="15"/>
      <c r="B155" s="16"/>
      <c r="C155" s="21" t="s">
        <v>305</v>
      </c>
      <c r="D155" s="31" t="s">
        <v>306</v>
      </c>
      <c r="E155" s="30">
        <v>-34.85</v>
      </c>
      <c r="F155" s="8"/>
    </row>
    <row r="156" spans="1:6" ht="78.75" outlineLevel="5">
      <c r="A156" s="15"/>
      <c r="B156" s="16"/>
      <c r="C156" s="21" t="s">
        <v>254</v>
      </c>
      <c r="D156" s="31" t="s">
        <v>307</v>
      </c>
      <c r="E156" s="30">
        <v>-627.85</v>
      </c>
      <c r="F156" s="8"/>
    </row>
    <row r="157" spans="1:6" s="2" customFormat="1" ht="30" customHeight="1">
      <c r="A157" s="19" t="s">
        <v>308</v>
      </c>
      <c r="B157" s="43" t="s">
        <v>309</v>
      </c>
      <c r="C157" s="43"/>
      <c r="D157" s="43"/>
      <c r="E157" s="20">
        <f>E158+E159+E160+E161+E162+E163+E164+E165+E166+E167+E168+E169+E170+E171+E172+E173+E174+E175</f>
        <v>117552.26</v>
      </c>
      <c r="F157" s="24"/>
    </row>
    <row r="158" spans="1:6" ht="47.25" outlineLevel="5">
      <c r="A158" s="15"/>
      <c r="B158" s="16"/>
      <c r="C158" s="21" t="s">
        <v>310</v>
      </c>
      <c r="D158" s="31" t="s">
        <v>311</v>
      </c>
      <c r="E158" s="30">
        <v>696.71</v>
      </c>
      <c r="F158" s="8"/>
    </row>
    <row r="159" spans="1:6" ht="31.5" outlineLevel="5">
      <c r="A159" s="15"/>
      <c r="B159" s="16"/>
      <c r="C159" s="21" t="s">
        <v>146</v>
      </c>
      <c r="D159" s="31" t="s">
        <v>312</v>
      </c>
      <c r="E159" s="30">
        <v>1270.48</v>
      </c>
      <c r="F159" s="8"/>
    </row>
    <row r="160" spans="1:6" ht="78.75" outlineLevel="5">
      <c r="A160" s="15"/>
      <c r="B160" s="16"/>
      <c r="C160" s="21" t="s">
        <v>313</v>
      </c>
      <c r="D160" s="31" t="s">
        <v>314</v>
      </c>
      <c r="E160" s="30">
        <v>100</v>
      </c>
      <c r="F160" s="8"/>
    </row>
    <row r="161" spans="1:6" ht="78.75" outlineLevel="5">
      <c r="A161" s="15"/>
      <c r="B161" s="16"/>
      <c r="C161" s="21" t="s">
        <v>315</v>
      </c>
      <c r="D161" s="31" t="s">
        <v>316</v>
      </c>
      <c r="E161" s="30">
        <v>57</v>
      </c>
      <c r="F161" s="8"/>
    </row>
    <row r="162" spans="1:6" ht="94.5" outlineLevel="5">
      <c r="A162" s="15"/>
      <c r="B162" s="16"/>
      <c r="C162" s="21" t="s">
        <v>317</v>
      </c>
      <c r="D162" s="31" t="s">
        <v>318</v>
      </c>
      <c r="E162" s="30">
        <v>286.79000000000002</v>
      </c>
      <c r="F162" s="8"/>
    </row>
    <row r="163" spans="1:6" ht="99" customHeight="1" outlineLevel="5">
      <c r="A163" s="15"/>
      <c r="B163" s="16"/>
      <c r="C163" s="21" t="s">
        <v>319</v>
      </c>
      <c r="D163" s="31" t="s">
        <v>320</v>
      </c>
      <c r="E163" s="30">
        <v>107.61</v>
      </c>
      <c r="F163" s="8"/>
    </row>
    <row r="164" spans="1:6" ht="63" outlineLevel="5">
      <c r="A164" s="15"/>
      <c r="B164" s="16"/>
      <c r="C164" s="21" t="s">
        <v>321</v>
      </c>
      <c r="D164" s="31" t="s">
        <v>322</v>
      </c>
      <c r="E164" s="30">
        <v>849.8</v>
      </c>
      <c r="F164" s="8"/>
    </row>
    <row r="165" spans="1:6" ht="31.5" outlineLevel="5">
      <c r="A165" s="15"/>
      <c r="B165" s="16"/>
      <c r="C165" s="21" t="s">
        <v>323</v>
      </c>
      <c r="D165" s="31" t="s">
        <v>324</v>
      </c>
      <c r="E165" s="30">
        <v>10487.51</v>
      </c>
      <c r="F165" s="8"/>
    </row>
    <row r="166" spans="1:6" ht="47.25" outlineLevel="5">
      <c r="A166" s="15"/>
      <c r="B166" s="16"/>
      <c r="C166" s="21" t="s">
        <v>325</v>
      </c>
      <c r="D166" s="31" t="s">
        <v>326</v>
      </c>
      <c r="E166" s="30">
        <v>10080.25</v>
      </c>
      <c r="F166" s="8"/>
    </row>
    <row r="167" spans="1:6" ht="78.75" outlineLevel="5">
      <c r="A167" s="15"/>
      <c r="B167" s="16"/>
      <c r="C167" s="21" t="s">
        <v>327</v>
      </c>
      <c r="D167" s="31" t="s">
        <v>328</v>
      </c>
      <c r="E167" s="30">
        <v>7000</v>
      </c>
      <c r="F167" s="8"/>
    </row>
    <row r="168" spans="1:6" ht="63" outlineLevel="5">
      <c r="A168" s="15"/>
      <c r="B168" s="16"/>
      <c r="C168" s="21" t="s">
        <v>329</v>
      </c>
      <c r="D168" s="31" t="s">
        <v>330</v>
      </c>
      <c r="E168" s="30">
        <v>77050</v>
      </c>
      <c r="F168" s="8"/>
    </row>
    <row r="169" spans="1:6" ht="94.5" outlineLevel="5">
      <c r="A169" s="15"/>
      <c r="B169" s="16"/>
      <c r="C169" s="21" t="s">
        <v>331</v>
      </c>
      <c r="D169" s="31" t="s">
        <v>332</v>
      </c>
      <c r="E169" s="30">
        <v>2916.39</v>
      </c>
      <c r="F169" s="8"/>
    </row>
    <row r="170" spans="1:6" ht="94.5" outlineLevel="5">
      <c r="A170" s="15"/>
      <c r="B170" s="16"/>
      <c r="C170" s="21" t="s">
        <v>333</v>
      </c>
      <c r="D170" s="31" t="s">
        <v>334</v>
      </c>
      <c r="E170" s="30">
        <v>1308.5999999999999</v>
      </c>
      <c r="F170" s="8"/>
    </row>
    <row r="171" spans="1:6" ht="94.5" outlineLevel="5">
      <c r="A171" s="15"/>
      <c r="B171" s="16"/>
      <c r="C171" s="21" t="s">
        <v>335</v>
      </c>
      <c r="D171" s="31" t="s">
        <v>336</v>
      </c>
      <c r="E171" s="30">
        <v>442</v>
      </c>
      <c r="F171" s="8"/>
    </row>
    <row r="172" spans="1:6" ht="63" outlineLevel="5">
      <c r="A172" s="15"/>
      <c r="B172" s="16"/>
      <c r="C172" s="21" t="s">
        <v>337</v>
      </c>
      <c r="D172" s="31" t="s">
        <v>338</v>
      </c>
      <c r="E172" s="30">
        <v>4808.01</v>
      </c>
      <c r="F172" s="8"/>
    </row>
    <row r="173" spans="1:6" ht="110.25" outlineLevel="5">
      <c r="A173" s="15"/>
      <c r="B173" s="16"/>
      <c r="C173" s="21" t="s">
        <v>339</v>
      </c>
      <c r="D173" s="31" t="s">
        <v>340</v>
      </c>
      <c r="E173" s="30">
        <v>19.440000000000001</v>
      </c>
      <c r="F173" s="8"/>
    </row>
    <row r="174" spans="1:6" ht="110.25" outlineLevel="5">
      <c r="A174" s="15"/>
      <c r="B174" s="16"/>
      <c r="C174" s="21" t="s">
        <v>341</v>
      </c>
      <c r="D174" s="31" t="s">
        <v>342</v>
      </c>
      <c r="E174" s="30">
        <v>19.57</v>
      </c>
      <c r="F174" s="8"/>
    </row>
    <row r="175" spans="1:6" ht="47.25" outlineLevel="5">
      <c r="A175" s="15"/>
      <c r="B175" s="16"/>
      <c r="C175" s="21" t="s">
        <v>343</v>
      </c>
      <c r="D175" s="31" t="s">
        <v>344</v>
      </c>
      <c r="E175" s="30">
        <v>52.1</v>
      </c>
      <c r="F175" s="8"/>
    </row>
    <row r="176" spans="1:6" s="2" customFormat="1" ht="33.950000000000003" customHeight="1">
      <c r="A176" s="19" t="s">
        <v>345</v>
      </c>
      <c r="B176" s="43" t="s">
        <v>346</v>
      </c>
      <c r="C176" s="43"/>
      <c r="D176" s="43"/>
      <c r="E176" s="20">
        <f>E177+E178+E179</f>
        <v>22181.55</v>
      </c>
      <c r="F176" s="24"/>
    </row>
    <row r="177" spans="1:6" ht="31.5" outlineLevel="5">
      <c r="A177" s="15"/>
      <c r="B177" s="16"/>
      <c r="C177" s="21" t="s">
        <v>347</v>
      </c>
      <c r="D177" s="31" t="s">
        <v>348</v>
      </c>
      <c r="E177" s="30">
        <v>13.65</v>
      </c>
      <c r="F177" s="8"/>
    </row>
    <row r="178" spans="1:6" ht="47.25" outlineLevel="5">
      <c r="A178" s="15"/>
      <c r="B178" s="16"/>
      <c r="C178" s="21" t="s">
        <v>349</v>
      </c>
      <c r="D178" s="31" t="s">
        <v>350</v>
      </c>
      <c r="E178" s="30">
        <v>20851</v>
      </c>
      <c r="F178" s="8"/>
    </row>
    <row r="179" spans="1:6" ht="47.25" outlineLevel="5">
      <c r="A179" s="15"/>
      <c r="B179" s="16"/>
      <c r="C179" s="21" t="s">
        <v>351</v>
      </c>
      <c r="D179" s="31" t="s">
        <v>352</v>
      </c>
      <c r="E179" s="30">
        <v>1316.9</v>
      </c>
      <c r="F179" s="8"/>
    </row>
    <row r="180" spans="1:6" ht="12.75" customHeight="1">
      <c r="A180" s="27"/>
      <c r="B180" s="8"/>
      <c r="C180" s="8"/>
      <c r="D180" s="28"/>
      <c r="E180" s="28"/>
      <c r="F180" s="8"/>
    </row>
  </sheetData>
  <mergeCells count="18">
    <mergeCell ref="B65:D65"/>
    <mergeCell ref="B67:D67"/>
    <mergeCell ref="B130:D130"/>
    <mergeCell ref="B157:D157"/>
    <mergeCell ref="B176:D176"/>
    <mergeCell ref="B11:D11"/>
    <mergeCell ref="B18:D18"/>
    <mergeCell ref="B25:D25"/>
    <mergeCell ref="B28:D28"/>
    <mergeCell ref="B62:D62"/>
    <mergeCell ref="C1:E1"/>
    <mergeCell ref="A2:E2"/>
    <mergeCell ref="A3:B3"/>
    <mergeCell ref="C5:D5"/>
    <mergeCell ref="B6:D6"/>
    <mergeCell ref="C3:C4"/>
    <mergeCell ref="D3:D4"/>
    <mergeCell ref="E3:E4"/>
  </mergeCells>
  <pageMargins left="0.82638888888888895" right="0.27500000000000002" top="0.62986111111111098" bottom="0.59027779999999996" header="0.51180555555555596" footer="0.39374999999999999"/>
  <pageSetup paperSize="9" scale="75"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1.12.2024&lt;/string&gt;&#10;  &lt;/DateInfo&gt;&#10;  &lt;Code&gt;SQUERY_INFO_ISP_INC&lt;/Code&gt;&#10;  &lt;ObjectCode&gt;SQUERY_INFO_ISP_INC&lt;/ObjectCode&gt;&#10;  &lt;DocLink&gt;0&lt;/DocLink&gt;&#10;  &lt;DocName&gt;Внебюджет за день(Аналитический отчет по исполнению доходов с произвольной группировкой)&lt;/DocName&gt;&#10;  &lt;VariantName&gt;Внебюджет за день&lt;/VariantName&gt;&#10;  &lt;VariantLink&gt;54840736&lt;/VariantLink&gt;&#10;  &lt;ReportCode&gt;2455742_3950R7AEC&lt;/ReportCode&gt;&#10;  &lt;SvodReportLink xsi:nil=&quot;true&quot; /&gt;&#10;  &lt;ReportLink&gt;4230081&lt;/ReportLink&gt;&#10;  &lt;SilentMode&gt;false&lt;/SilentMode&gt;&#10;&lt;/ShortPrimaryServiceReportArguments&gt;"/>
  </Parameters>
</MailMerge>
</file>

<file path=customXml/itemProps1.xml><?xml version="1.0" encoding="utf-8"?>
<ds:datastoreItem xmlns:ds="http://schemas.openxmlformats.org/officeDocument/2006/customXml" ds:itemID="{4A3FCEC5-C6B9-4DFB-8C01-93A5A690D3E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Татьяна</dc:creator>
  <cp:lastModifiedBy>Кочарян Каджик Жорандович</cp:lastModifiedBy>
  <cp:lastPrinted>2025-04-26T07:29:09Z</cp:lastPrinted>
  <dcterms:created xsi:type="dcterms:W3CDTF">2025-02-11T09:19:00Z</dcterms:created>
  <dcterms:modified xsi:type="dcterms:W3CDTF">2025-04-28T05:52:14Z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Внебюджет за день(Аналитический отчет по исполнению доходов с произвольной группировкой)</vt:lpwstr>
  </property>
  <property fmtid="{D5CDD505-2E9C-101B-9397-08002B2CF9AE}" pid="3" name="Название отчета">
    <vt:lpwstr>Внебюджет за день(3).xlsx</vt:lpwstr>
  </property>
  <property fmtid="{D5CDD505-2E9C-101B-9397-08002B2CF9AE}" pid="4" name="Версия клиента">
    <vt:lpwstr>24.1.257.1223 (.NET 4.7.2)</vt:lpwstr>
  </property>
  <property fmtid="{D5CDD505-2E9C-101B-9397-08002B2CF9AE}" pid="5" name="Версия базы">
    <vt:lpwstr>24.1.1241.1019790967</vt:lpwstr>
  </property>
  <property fmtid="{D5CDD505-2E9C-101B-9397-08002B2CF9AE}" pid="6" name="Тип сервера">
    <vt:lpwstr>MSSQL</vt:lpwstr>
  </property>
  <property fmtid="{D5CDD505-2E9C-101B-9397-08002B2CF9AE}" pid="7" name="Сервер">
    <vt:lpwstr>172.21.15.177\sqlexpress</vt:lpwstr>
  </property>
  <property fmtid="{D5CDD505-2E9C-101B-9397-08002B2CF9AE}" pid="8" name="База">
    <vt:lpwstr>bks_2024_mo</vt:lpwstr>
  </property>
  <property fmtid="{D5CDD505-2E9C-101B-9397-08002B2CF9AE}" pid="9" name="Пользователь">
    <vt:lpwstr>солодовникова</vt:lpwstr>
  </property>
  <property fmtid="{D5CDD505-2E9C-101B-9397-08002B2CF9AE}" pid="10" name="Шаблон">
    <vt:lpwstr>SQR_INFO_ISP_BUDG_INC.XLT</vt:lpwstr>
  </property>
  <property fmtid="{D5CDD505-2E9C-101B-9397-08002B2CF9AE}" pid="11" name="Локальная база">
    <vt:lpwstr>не используется</vt:lpwstr>
  </property>
  <property fmtid="{D5CDD505-2E9C-101B-9397-08002B2CF9AE}" pid="12" name="ICV">
    <vt:lpwstr>03737145DB6545C3830C29AC2745E3F1_13</vt:lpwstr>
  </property>
  <property fmtid="{D5CDD505-2E9C-101B-9397-08002B2CF9AE}" pid="13" name="KSOProductBuildVer">
    <vt:lpwstr>1049-12.2.0.20326</vt:lpwstr>
  </property>
</Properties>
</file>