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epuser1\Desktop\333.19.12.2024 Бюджет 2025\"/>
    </mc:Choice>
  </mc:AlternateContent>
  <bookViews>
    <workbookView xWindow="0" yWindow="0" windowWidth="27945" windowHeight="12300"/>
  </bookViews>
  <sheets>
    <sheet name="2025-2027" sheetId="16" r:id="rId1"/>
  </sheets>
  <definedNames>
    <definedName name="_xlnm.Print_Area" localSheetId="0">'2025-2027'!$A$1:$F$173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1" i="16" l="1"/>
  <c r="F173" i="16"/>
  <c r="D173" i="16"/>
  <c r="F159" i="16"/>
  <c r="E159" i="16"/>
  <c r="D159" i="16"/>
  <c r="F158" i="16"/>
  <c r="E158" i="16"/>
  <c r="D158" i="16"/>
  <c r="F156" i="16"/>
  <c r="E156" i="16"/>
  <c r="D156" i="16"/>
  <c r="D155" i="16"/>
  <c r="F154" i="16"/>
  <c r="E154" i="16"/>
  <c r="D154" i="16"/>
  <c r="F152" i="16"/>
  <c r="E152" i="16"/>
  <c r="D152" i="16"/>
  <c r="F150" i="16"/>
  <c r="E150" i="16"/>
  <c r="D150" i="16"/>
  <c r="F148" i="16"/>
  <c r="E148" i="16"/>
  <c r="D148" i="16"/>
  <c r="F146" i="16"/>
  <c r="E146" i="16"/>
  <c r="D146" i="16"/>
  <c r="F145" i="16"/>
  <c r="E145" i="16"/>
  <c r="D145" i="16"/>
  <c r="F135" i="16"/>
  <c r="E135" i="16"/>
  <c r="D135" i="16"/>
  <c r="F134" i="16"/>
  <c r="E134" i="16"/>
  <c r="D134" i="16"/>
  <c r="F132" i="16"/>
  <c r="E132" i="16"/>
  <c r="D132" i="16"/>
  <c r="F130" i="16"/>
  <c r="E130" i="16"/>
  <c r="D130" i="16"/>
  <c r="F128" i="16"/>
  <c r="E128" i="16"/>
  <c r="D128" i="16"/>
  <c r="F123" i="16"/>
  <c r="E123" i="16"/>
  <c r="D123" i="16"/>
  <c r="F122" i="16"/>
  <c r="E122" i="16"/>
  <c r="D122" i="16"/>
  <c r="F119" i="16"/>
  <c r="E119" i="16"/>
  <c r="D119" i="16"/>
  <c r="F118" i="16"/>
  <c r="E118" i="16"/>
  <c r="D118" i="16"/>
  <c r="F117" i="16"/>
  <c r="E117" i="16"/>
  <c r="D117" i="16"/>
  <c r="F116" i="16"/>
  <c r="E116" i="16"/>
  <c r="D116" i="16"/>
  <c r="F115" i="16"/>
  <c r="E115" i="16"/>
  <c r="D115" i="16"/>
  <c r="F113" i="16"/>
  <c r="E113" i="16"/>
  <c r="D113" i="16"/>
  <c r="F111" i="16"/>
  <c r="E111" i="16"/>
  <c r="D111" i="16"/>
  <c r="F109" i="16"/>
  <c r="E109" i="16"/>
  <c r="D109" i="16"/>
  <c r="F107" i="16"/>
  <c r="E107" i="16"/>
  <c r="D107" i="16"/>
  <c r="F100" i="16"/>
  <c r="E100" i="16"/>
  <c r="D100" i="16"/>
  <c r="F99" i="16"/>
  <c r="E99" i="16"/>
  <c r="D99" i="16"/>
  <c r="F97" i="16"/>
  <c r="E97" i="16"/>
  <c r="D97" i="16"/>
  <c r="F95" i="16"/>
  <c r="E95" i="16"/>
  <c r="D95" i="16"/>
  <c r="F93" i="16"/>
  <c r="E93" i="16"/>
  <c r="D93" i="16"/>
  <c r="F92" i="16"/>
  <c r="E92" i="16"/>
  <c r="D92" i="16"/>
  <c r="F90" i="16"/>
  <c r="E90" i="16"/>
  <c r="E87" i="16" s="1"/>
  <c r="E86" i="16" s="1"/>
  <c r="E5" i="16" s="1"/>
  <c r="E173" i="16" s="1"/>
  <c r="D90" i="16"/>
  <c r="F88" i="16"/>
  <c r="E88" i="16"/>
  <c r="D88" i="16"/>
  <c r="F87" i="16"/>
  <c r="D87" i="16"/>
  <c r="F86" i="16"/>
  <c r="D86" i="16"/>
  <c r="F84" i="16"/>
  <c r="E84" i="16"/>
  <c r="D84" i="16"/>
  <c r="F82" i="16"/>
  <c r="E82" i="16"/>
  <c r="D82" i="16"/>
  <c r="F81" i="16"/>
  <c r="E81" i="16"/>
  <c r="D81" i="16"/>
  <c r="F79" i="16"/>
  <c r="E79" i="16"/>
  <c r="D79" i="16"/>
  <c r="F78" i="16"/>
  <c r="E78" i="16"/>
  <c r="D78" i="16"/>
  <c r="F77" i="16"/>
  <c r="E77" i="16"/>
  <c r="D77" i="16"/>
  <c r="F74" i="16"/>
  <c r="E74" i="16"/>
  <c r="D74" i="16"/>
  <c r="F71" i="16"/>
  <c r="E71" i="16"/>
  <c r="D71" i="16"/>
  <c r="F70" i="16"/>
  <c r="E70" i="16"/>
  <c r="D70" i="16"/>
  <c r="F68" i="16"/>
  <c r="E68" i="16"/>
  <c r="D68" i="16"/>
  <c r="F66" i="16"/>
  <c r="E66" i="16"/>
  <c r="D66" i="16"/>
  <c r="F64" i="16"/>
  <c r="E64" i="16"/>
  <c r="D64" i="16"/>
  <c r="F62" i="16"/>
  <c r="E62" i="16"/>
  <c r="D62" i="16"/>
  <c r="F60" i="16"/>
  <c r="E60" i="16"/>
  <c r="D60" i="16"/>
  <c r="F58" i="16"/>
  <c r="E58" i="16"/>
  <c r="D58" i="16"/>
  <c r="F57" i="16"/>
  <c r="E57" i="16"/>
  <c r="D57" i="16"/>
  <c r="F56" i="16"/>
  <c r="E56" i="16"/>
  <c r="D56" i="16"/>
  <c r="F54" i="16"/>
  <c r="E54" i="16"/>
  <c r="D54" i="16"/>
  <c r="F53" i="16"/>
  <c r="E53" i="16"/>
  <c r="D53" i="16"/>
  <c r="F52" i="16"/>
  <c r="E52" i="16"/>
  <c r="D52" i="16"/>
  <c r="F50" i="16"/>
  <c r="E50" i="16"/>
  <c r="D50" i="16"/>
  <c r="F49" i="16"/>
  <c r="E49" i="16"/>
  <c r="D49" i="16"/>
  <c r="F46" i="16"/>
  <c r="E46" i="16"/>
  <c r="D46" i="16"/>
  <c r="F44" i="16"/>
  <c r="E44" i="16"/>
  <c r="D44" i="16"/>
  <c r="F43" i="16"/>
  <c r="E43" i="16"/>
  <c r="D43" i="16"/>
  <c r="F41" i="16"/>
  <c r="E41" i="16"/>
  <c r="D41" i="16"/>
  <c r="F39" i="16"/>
  <c r="E39" i="16"/>
  <c r="D39" i="16"/>
  <c r="F37" i="16"/>
  <c r="E37" i="16"/>
  <c r="D37" i="16"/>
  <c r="F35" i="16"/>
  <c r="E35" i="16"/>
  <c r="D35" i="16"/>
  <c r="F34" i="16"/>
  <c r="E34" i="16"/>
  <c r="D34" i="16"/>
  <c r="F33" i="16"/>
  <c r="E33" i="16"/>
  <c r="D33" i="16"/>
  <c r="F31" i="16"/>
  <c r="E31" i="16"/>
  <c r="D31" i="16"/>
  <c r="F29" i="16"/>
  <c r="E29" i="16"/>
  <c r="D29" i="16"/>
  <c r="F27" i="16"/>
  <c r="E27" i="16"/>
  <c r="D27" i="16"/>
  <c r="F25" i="16"/>
  <c r="E25" i="16"/>
  <c r="D25" i="16"/>
  <c r="F24" i="16"/>
  <c r="E24" i="16"/>
  <c r="D24" i="16"/>
  <c r="F23" i="16"/>
  <c r="E23" i="16"/>
  <c r="D23" i="16"/>
  <c r="F7" i="16"/>
  <c r="E7" i="16"/>
  <c r="D7" i="16"/>
  <c r="F6" i="16"/>
  <c r="E6" i="16"/>
  <c r="D6" i="16"/>
  <c r="F5" i="16"/>
  <c r="D5" i="16"/>
</calcChain>
</file>

<file path=xl/sharedStrings.xml><?xml version="1.0" encoding="utf-8"?>
<sst xmlns="http://schemas.openxmlformats.org/spreadsheetml/2006/main" count="505" uniqueCount="323">
  <si>
    <t xml:space="preserve">Прогнозируемые доходы бюджета округа по группам, подгруппам, статьям, подстатьям и элементам доходов классификации доходов бюджетов Российской Федерации на 2025 год и на плановый период 2026 и 2027 годов                       </t>
  </si>
  <si>
    <t>Код бюджетной классификации Российской Федерации</t>
  </si>
  <si>
    <t>Наименование дохода</t>
  </si>
  <si>
    <t>Сумма, тыс. руб.</t>
  </si>
  <si>
    <t>2025 год</t>
  </si>
  <si>
    <t>2026 год</t>
  </si>
  <si>
    <t>2027 год</t>
  </si>
  <si>
    <t>000</t>
  </si>
  <si>
    <t>1 00 00000 00 0000 000</t>
  </si>
  <si>
    <t> НАЛОГОВЫЕ И НЕНАЛОГОВЫЕ ДОХОДЫ</t>
  </si>
  <si>
    <t>1 01 00000 00 0000 000</t>
  </si>
  <si>
    <t> НАЛОГИ НА ПРИБЫЛЬ, ДОХОДЫ</t>
  </si>
  <si>
    <t>1 01 02000 01 0000 110</t>
  </si>
  <si>
    <t xml:space="preserve">Налог на доходы физических лиц </t>
  </si>
  <si>
    <t>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</si>
  <si>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</si>
  <si>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1 01 02020 01 0000 110</t>
  </si>
  <si>
    <t xml:space="preserve">Налог на доходы физических лиц с доходов, полученных от осуществления деятельности физическими лицами,зарегистрированными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</si>
  <si>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</si>
  <si>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</si>
  <si>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</si>
  <si>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</si>
  <si>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</si>
  <si>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t>
  </si>
  <si>
    <t>1 01 02024 01 0000 110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</si>
  <si>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</si>
  <si>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</si>
  <si>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</si>
  <si>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</si>
  <si>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</si>
  <si>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</si>
  <si>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</si>
  <si>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</si>
  <si>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</si>
  <si>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</si>
  <si>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</si>
  <si>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</si>
  <si>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</si>
  <si>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1 01 02160 01 0000 110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</si>
  <si>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</si>
  <si>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1 01 02170 01 0000 110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</si>
  <si>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</si>
  <si>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</si>
  <si>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</si>
  <si>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</si>
  <si>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</si>
  <si>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</si>
  <si>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</si>
  <si>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</si>
  <si>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</si>
  <si>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</si>
  <si>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</si>
  <si>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</si>
  <si>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</si>
  <si>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</si>
  <si>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</si>
  <si>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</si>
  <si>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</si>
  <si>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</si>
  <si>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</si>
  <si>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</si>
  <si>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</si>
  <si>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</si>
  <si>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</si>
  <si>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</si>
  <si>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</si>
  <si>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</si>
  <si>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 xml:space="preserve">Налог, взимаемый в связи с применением упрощенной системы налогообложения
</t>
  </si>
  <si>
    <t>1 05 01010 01 0000 110</t>
  </si>
  <si>
    <t>Налог, взимаемый с налогоплательщиков, выбравших в качестве объекта налогообложения доходы</t>
  </si>
  <si>
    <t>1 05 01011 01 0000 110</t>
  </si>
  <si>
    <t xml:space="preserve">Налог, взимаемый с налогоплательщиков, выбравших в качестве объекта налогообложения доходы
</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</si>
  <si>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</si>
  <si>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</si>
  <si>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</si>
  <si>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</si>
  <si>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1 05 03000 01 0000 110</t>
  </si>
  <si>
    <t>Единый сельскохозяйственный налог</t>
  </si>
  <si>
    <t>1 05 03010 01 0000 110</t>
  </si>
  <si>
    <t>1 05 04000 02 0000 110</t>
  </si>
  <si>
    <t xml:space="preserve">Налог, взимаемый в связи с применением патентной системы налогообложения
</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</si>
  <si>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</si>
  <si>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</si>
  <si>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</si>
  <si>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</si>
  <si>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 xml:space="preserve"> 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</si>
  <si>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</si>
  <si>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</si>
  <si>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</si>
  <si>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1 06 06000 00 0000 110</t>
  </si>
  <si>
    <t>Земельный налог</t>
  </si>
  <si>
    <t xml:space="preserve"> 1 06 06032 14 0000 110</t>
  </si>
  <si>
    <t>Земельный налог с организаций, обладающих земельным участком, расположенным в границах муниципальных округов</t>
  </si>
  <si>
    <t xml:space="preserve"> 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</si>
  <si>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</si>
  <si>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</si>
  <si>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</si>
  <si>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</si>
  <si>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судами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</si>
  <si>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</si>
  <si>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</si>
  <si>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1 09 00000 00 0000 000</t>
  </si>
  <si>
    <t>ЗАДОЛЖЕННОСТЬ И ПЕРЕРАСЧЕТЫ ПО ОТМЕНЕННЫМ НАЛОГАМ, СБОРАМ И ИНЫМ ОБЯЗАТЕЛЬНЫМ ПЛАТЕЖАМ</t>
  </si>
  <si>
    <t>1 09 04000 00 0000 110</t>
  </si>
  <si>
    <t>Налоги на имущество</t>
  </si>
  <si>
    <t>1 09 04050 00 0000 110</t>
  </si>
  <si>
    <t>Земельный налог (по обязательствам, возникшим до 1 января 2006 года)</t>
  </si>
  <si>
    <t>1 09 04052 14 0000 110</t>
  </si>
  <si>
    <t xml:space="preserve">Земельный налог (по обязательствам, возникшим до 1 января 2006 года), мобилизуемый на территориях муниципальных округов
</t>
  </si>
  <si>
    <t>1 11 00000 00 0000 000</t>
  </si>
  <si>
    <t>ДОХОДЫ ОТ ИСПОЛЬЗОВАНИЯ ИМУЩЕСТВА, НАХОДЯЩЕГОСЯ В ГОСУДАРСТВЕННОЙ И МУНИЦИПАЛЬНОЙ СОБСТВЕННОСТИ</t>
  </si>
  <si>
    <t>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</si>
  <si>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</si>
  <si>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</si>
  <si>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</si>
  <si>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</si>
  <si>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</si>
  <si>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1 11 05020 00 0000 120</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</si>
  <si>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</si>
  <si>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</si>
  <si>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</si>
  <si>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</si>
  <si>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</si>
  <si>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</si>
  <si>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</si>
  <si>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1 11 05070 00 0000 120</t>
  </si>
  <si>
    <t xml:space="preserve">Доходы от сдачи в аренду имущества, составляющего государственную (муниципальную) казну (за исключением земельных участков)
</t>
  </si>
  <si>
    <t xml:space="preserve"> 1 11 05074 14 0000 120</t>
  </si>
  <si>
    <t xml:space="preserve"> Доходы от сдачи в аренду имущества, составляющего казну муниципальных округов (за исключением земельных участков)
</t>
  </si>
  <si>
    <t xml:space="preserve"> 1 11 05320 00 0000 120</t>
  </si>
  <si>
    <t xml:space="preserve">Плата по соглашениям об установлении сервитута в отношении земельных участков после разграничения государственной собственности на землю
</t>
  </si>
  <si>
    <t xml:space="preserve"> 1 11 05324 14 0000 120</t>
  </si>
  <si>
    <t xml:space="preserve">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
</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</si>
  <si>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</si>
  <si>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</si>
  <si>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</si>
  <si>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</si>
  <si>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</si>
  <si>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</si>
  <si>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</si>
  <si>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</si>
  <si>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</si>
  <si>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</si>
  <si>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 xml:space="preserve"> 1 12 01030 01 0000 120</t>
  </si>
  <si>
    <t>Плата за сбросы загрязняющих веществ в водные объекты</t>
  </si>
  <si>
    <t xml:space="preserve"> 1 12 01040 01 0000 120</t>
  </si>
  <si>
    <t xml:space="preserve">Плата за размещение отходов производства и потребления
</t>
  </si>
  <si>
    <t xml:space="preserve"> 1 12 01041 01 0000 120</t>
  </si>
  <si>
    <t>Плата за размещение отходов производства</t>
  </si>
  <si>
    <t xml:space="preserve"> 1 12 01042 01 0000 120</t>
  </si>
  <si>
    <t>Плата за размещение твердых коммунальных отходов</t>
  </si>
  <si>
    <t xml:space="preserve">1 13 00000 00 0000 000 </t>
  </si>
  <si>
    <t>ДОХОДЫ ОТ ОКАЗАНИЯ ПЛАТНЫХ УСЛУГ (РАБОТ) И КОМПЕНСАЦИИ ЗАТРАТ ГОСУДАРСТВА</t>
  </si>
  <si>
    <t xml:space="preserve"> 1 13 01000 00 0000 130</t>
  </si>
  <si>
    <t>Доходы от оказания платных услуг (работ)</t>
  </si>
  <si>
    <t xml:space="preserve"> 1 13 01990 00 0000 130</t>
  </si>
  <si>
    <t>Прочие доходы от оказания платных услуг (работ)</t>
  </si>
  <si>
    <t xml:space="preserve">  1 13 01994 14 0000 130</t>
  </si>
  <si>
    <t>Прочие доходы от оказания платных услуг (работ) получателями средств бюджетов муниципальных округов</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</si>
  <si>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</si>
  <si>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</si>
  <si>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</si>
  <si>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</si>
  <si>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1 13 02064 14 0000 130</t>
  </si>
  <si>
    <t>Доходы, поступающие в порядке возмещения расходов, понесенных в связи с эксплуатацией имущества муниципальных округов</t>
  </si>
  <si>
    <t>1 13 02990 00 0000 130</t>
  </si>
  <si>
    <t xml:space="preserve">Прочие доходы от компенсации затрат государства
</t>
  </si>
  <si>
    <t>1 13 02994 14 0000 130</t>
  </si>
  <si>
    <t>Прочие доходы от компенсации затрат бюджетов муниципальных округов</t>
  </si>
  <si>
    <t>1 14 00000 00 0000 000</t>
  </si>
  <si>
    <t>ДОХОДЫ ОТ ПРОДАЖИ МАТЕРИАЛЬНЫХ И НЕМАТЕРИАЛЬНЫХ АКТИВОВ</t>
  </si>
  <si>
    <t>1 14 06000 00 0000 430</t>
  </si>
  <si>
    <t xml:space="preserve">Доходы от продажи земельных участков, находящихся в государственной и муниципальной собственности </t>
  </si>
  <si>
    <t>1 14 06010 00 0000 430</t>
  </si>
  <si>
    <t>Доходы от продажи земельных участков, государственная собственность на которые не разграничен</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</si>
  <si>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</si>
  <si>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</si>
  <si>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1 14 06020 00 0000 430</t>
  </si>
  <si>
    <t xml:space="preserve">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
</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</si>
  <si>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</si>
  <si>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</si>
  <si>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 xml:space="preserve"> 1 14 06300 00 0000 430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</si>
  <si>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
</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</si>
  <si>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</si>
  <si>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</si>
  <si>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</si>
  <si>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</si>
  <si>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1 14 06320 00 0000 430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</si>
  <si>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</si>
  <si>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</si>
  <si>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</si>
  <si>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1 14 13000 00 0000 000</t>
  </si>
  <si>
    <t>Доходы от приватизации имущества, находящегося в государственной и муниципальной собственности</t>
  </si>
  <si>
    <t>1 14 13040 14 0000 410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</si>
  <si>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</si>
  <si>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1 16 00000 00 0000 000</t>
  </si>
  <si>
    <t>ШТРАФЫ,САНКЦИИ, ВОЗМЕЩЕНИЕ УЩЕРБА</t>
  </si>
  <si>
    <t>1 16 01000 01 0000 140</t>
  </si>
  <si>
    <t xml:space="preserve">Административные штрафы, установленные Кодексом Российской Федерации об административных правонарушениях
</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</si>
  <si>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</si>
  <si>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</si>
  <si>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</si>
  <si>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</si>
  <si>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1 16 01073 01 0000 140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</si>
  <si>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</si>
  <si>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1 16 01113 01 0000 140</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</si>
  <si>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</si>
  <si>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</si>
  <si>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</si>
  <si>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1 16 01203 01 0000 140</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</si>
  <si>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</si>
  <si>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 xml:space="preserve"> 1 16 02000 02 0000 140</t>
  </si>
  <si>
    <t xml:space="preserve"> Административные штрафы, установленные законами субъектов Российской Федерации об административных правонарушениях
</t>
  </si>
  <si>
    <t xml:space="preserve"> 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</si>
  <si>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</si>
  <si>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 1 16 07090 00 0000 140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</si>
  <si>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
</t>
  </si>
  <si>
    <t xml:space="preserve"> 1 16 07090 14 0000 140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</si>
  <si>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</si>
  <si>
    <t>1 16 10120 00 0000 140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</si>
  <si>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</si>
  <si>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 1 16 10123 01 0000 140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</si>
  <si>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</si>
  <si>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1 16 11000 01 0000 140</t>
  </si>
  <si>
    <t xml:space="preserve">Платежи, уплачиваемые в целях возмещения вреда
</t>
  </si>
  <si>
    <t xml:space="preserve">000 </t>
  </si>
  <si>
    <t>1 16 11050 01 0000 140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</si>
  <si>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</si>
  <si>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 2 00 00000 00 0000 000</t>
  </si>
  <si>
    <t>БЕЗВОЗМЕЗДНЫЕ ПОСТУПЛЕНИЯ</t>
  </si>
  <si>
    <t xml:space="preserve"> 2 02 00000 00 0000 000</t>
  </si>
  <si>
    <t xml:space="preserve">БЕЗВОЗМЕЗДНЫЕ ПОСТУПЛЕНИЯ ОТ ДРУГИХ БЮДЖЕТОВ БЮДЖЕТНОЙ СИСТЕМЫ РОССИЙСКОЙ ФЕДЕРАЦИИ
</t>
  </si>
  <si>
    <t>2 02 20000 00 0000 150</t>
  </si>
  <si>
    <t xml:space="preserve">Субсидии бюджетам бюджетной системы Российской Федерации (межбюджетные субсидии)
 </t>
  </si>
  <si>
    <t>2 02 20077 00 0000 150</t>
  </si>
  <si>
    <t>Субсидии бюджетам на софинансирование капитальных вложений в объекты муниципальной собственности</t>
  </si>
  <si>
    <t>2 02 20077 14 0000 150</t>
  </si>
  <si>
    <t xml:space="preserve">Субсидии бюджетам муниципальных округов на софинансирование капитальных вложений в объекты муниципальной собственности
</t>
  </si>
  <si>
    <t xml:space="preserve">в том числе </t>
  </si>
  <si>
    <t xml:space="preserve">  - на развитие системы газоснабжения населенных пунктов Тверской области</t>
  </si>
  <si>
    <t>2 02 20216 00 0000 150</t>
  </si>
  <si>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</si>
  <si>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2 02 20216 14 0000 150</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</si>
  <si>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</si>
  <si>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в том числе :</t>
  </si>
  <si>
    <t xml:space="preserve"> -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</si>
  <si>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 на капитальный ремонт и ремонт улично-дорожной сети муниципальных образований Тверской области</t>
  </si>
  <si>
    <t xml:space="preserve"> - на проведение мероприятий в целях обеспечения безопасности дорожного движения на автомобильных дорогах общего пользования местного значения</t>
  </si>
  <si>
    <t>2 02 25304 00 0000 150</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</si>
  <si>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</si>
  <si>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2 02 25304 14 0000 150</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</si>
  <si>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</si>
  <si>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2 02 25511 00 0000 150</t>
  </si>
  <si>
    <t xml:space="preserve">Субсидии бюджетам на проведение комплексных кадастровых работ
</t>
  </si>
  <si>
    <t>2 02 25511 14 0000 150</t>
  </si>
  <si>
    <t>Субсидии бюджетам муниципальных округов на проведение комплексных кадастровых работ</t>
  </si>
  <si>
    <t>2 02 25599 00  0000 150</t>
  </si>
  <si>
    <t xml:space="preserve">Субсидии бюджетам на подготовку проектов межевания земельных участков и на проведение кадастровых работ
</t>
  </si>
  <si>
    <t>2 02 25599 14 0000 150</t>
  </si>
  <si>
    <t>Субсидии бюджетам муниципальных округов на подготовку проектов межевания земельных участков и на проведение кадастровых работ</t>
  </si>
  <si>
    <t>2 02 29999 00 0000 150</t>
  </si>
  <si>
    <t>Прочие субсидии</t>
  </si>
  <si>
    <t>2 02 29999 14 0000 150</t>
  </si>
  <si>
    <t>Прочие субсидии бюджетам муниципальных округов</t>
  </si>
  <si>
    <t>в том числе</t>
  </si>
  <si>
    <t xml:space="preserve">  -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в части обеспечения подвоза учащихся, проживающих в сельской местности, к месту обучения и обратно </t>
  </si>
  <si>
    <t xml:space="preserve">  - на организацию отдыха детей в каникулярное время</t>
  </si>
  <si>
    <t xml:space="preserve"> - на организацию участия детей и подростков в социально значимых региональных проектах</t>
  </si>
  <si>
    <t xml:space="preserve"> - на повышение заработной платы педагогическим работникам муниципальных организаций дополнительного образования</t>
  </si>
  <si>
    <t xml:space="preserve"> - на  поддержку редакций районных и городских газет</t>
  </si>
  <si>
    <t xml:space="preserve"> - на укрепление материально-технической базы муниципальных общеобразовательных организаций</t>
  </si>
  <si>
    <t xml:space="preserve"> - на повышение заработной платы работникам муниципальных учреждений культуры Тверской области</t>
  </si>
  <si>
    <t xml:space="preserve"> - на поддежку обустройства мест массового отдыха населения (городских парков) </t>
  </si>
  <si>
    <t xml:space="preserve"> 2 02 30000 00 0000 150</t>
  </si>
  <si>
    <t>Субвенции бюджетам бюджетной системы Российской Федерации</t>
  </si>
  <si>
    <t>2 02 30029 00 0000 150</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</si>
  <si>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</si>
  <si>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2 02 30029 14 0000 150</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</si>
  <si>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</si>
  <si>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2 02 35082 00 0000 150</t>
  </si>
  <si>
    <t xml:space="preserve">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</si>
  <si>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2 02 35082 14 0000 150</t>
  </si>
  <si>
    <t xml:space="preserve">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</si>
  <si>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</si>
  <si>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</si>
  <si>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</si>
  <si>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</si>
  <si>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</si>
  <si>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</si>
  <si>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</si>
  <si>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</si>
  <si>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</si>
  <si>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</si>
  <si>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</si>
  <si>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</si>
  <si>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2 02 35303 00 0000 150</t>
  </si>
  <si>
    <t xml:space="preserve">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</si>
  <si>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</si>
  <si>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</si>
  <si>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2 02 39999 00  0000 150</t>
  </si>
  <si>
    <t>Прочие субвенции</t>
  </si>
  <si>
    <t>2 02 39999 14  0000 150</t>
  </si>
  <si>
    <t>Прочие субвенции бюджетам муниципальных округов</t>
  </si>
  <si>
    <t>2 02 39999 14 0000 150</t>
  </si>
  <si>
    <t xml:space="preserve">  -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</si>
  <si>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 xml:space="preserve">   -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Тверской области </t>
  </si>
  <si>
    <t xml:space="preserve">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t>
  </si>
  <si>
    <t xml:space="preserve">  -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</si>
  <si>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 </t>
  </si>
  <si>
    <t xml:space="preserve"> - 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</si>
  <si>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 xml:space="preserve"> - на осуществление государственных полномочий по обеспечению благоустроенными жилыми помещениями детей-сирот, детей, оставшихся без попечения родителей, лиц из  числа детей-сирот, детей, оставшихся без попечения родителей, за счет средств областного бюджета Тверской области</t>
  </si>
  <si>
    <t xml:space="preserve"> 2 04 00000 00 0000 000</t>
  </si>
  <si>
    <t>БЕЗВОЗМЕЗДНЫЕ ПОСТУПЛЕНИЯ ОТ НЕГОСУДАРСТВЕННЫХ ОРГАНИЗАЦИЙ</t>
  </si>
  <si>
    <t>2 04 04020 14 0000 150</t>
  </si>
  <si>
    <t>Поступления от денежных пожертвований, предоставляемых негосударственными организациями получателям средств бюджетов муниципальных округов</t>
  </si>
  <si>
    <t xml:space="preserve"> 2 04 04099 14 0000 150 </t>
  </si>
  <si>
    <t xml:space="preserve">Прочие безвозмездные поступления от негосударственных организаций в бюджеты муниципальных округов
</t>
  </si>
  <si>
    <t xml:space="preserve"> 2 07 00000 00 0000 000</t>
  </si>
  <si>
    <t>ПРОЧИЕ БЕЗВОЗМЕЗДНЫЕ ПОСТУПЛЕНИЯ</t>
  </si>
  <si>
    <t xml:space="preserve"> 2 07 04020 14 0000 150</t>
  </si>
  <si>
    <t>Поступления от денежных пожертвований, предоставляемых физическими лицами получателям средств бюджетов муниципальных округов</t>
  </si>
  <si>
    <t>ИТОГО ДОХОДОВ</t>
  </si>
  <si>
    <t>Приложение 2                                                                                                                                                                                                                  к решению Думы  Калининского                                                                                                                                                                                                                                муниципального округа Тверской  области                                                                                                                                         
от  "19" декабря   2024 г. №333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</si>
</sst>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0.0"/>
  </numFmts>
  <fonts count="21">
    <font>
      <sz val="10"/>
      <name val="Arial"/>
      <charset val="134"/>
    </font>
    <font>
      <sz val="10"/>
      <name val="Arial"/>
      <charset val="204"/>
    </font>
    <font>
      <b/>
      <sz val="10"/>
      <name val="Arial"/>
      <charset val="204"/>
    </font>
    <font>
      <sz val="12"/>
      <name val="Arial"/>
      <charset val="204"/>
    </font>
    <font>
      <sz val="12"/>
      <name val="Times New Roman"/>
      <charset val="204"/>
    </font>
    <font>
      <b/>
      <sz val="17.5"/>
      <name val="Arial"/>
      <charset val="204"/>
    </font>
    <font>
      <b/>
      <sz val="14"/>
      <name val="Times New Roman"/>
      <charset val="204"/>
    </font>
    <font>
      <sz val="12"/>
      <color rgb="FF000000"/>
      <name val="Times New Roman"/>
      <charset val="204"/>
    </font>
    <font>
      <b/>
      <sz val="12"/>
      <name val="Times New Roman"/>
      <charset val="204"/>
    </font>
    <font>
      <sz val="12"/>
      <color theme="1"/>
      <name val="Times New Roman"/>
      <charset val="204"/>
    </font>
    <font>
      <b/>
      <sz val="12"/>
      <color theme="1"/>
      <name val="Times New Roman"/>
      <charset val="204"/>
    </font>
    <font>
      <sz val="10"/>
      <color rgb="FF000000"/>
      <name val="Times New Roman"/>
      <charset val="204"/>
    </font>
    <font>
      <b/>
      <sz val="11"/>
      <name val="Times New Roman"/>
      <charset val="204"/>
    </font>
    <font>
      <sz val="10"/>
      <color rgb="FF22272F"/>
      <name val="Times New Roman"/>
      <charset val="204"/>
    </font>
    <font>
      <sz val="12"/>
      <color rgb="FFFF0000"/>
      <name val="Times New Roman"/>
      <charset val="204"/>
    </font>
    <font>
      <b/>
      <sz val="12"/>
      <color rgb="FFFF0000"/>
      <name val="Times New Roman"/>
      <charset val="204"/>
    </font>
    <font>
      <sz val="9"/>
      <color indexed="10"/>
      <name val="Tahoma"/>
      <charset val="204"/>
    </font>
    <font>
      <sz val="9"/>
      <color indexed="8"/>
      <name val="Arial"/>
      <charset val="204"/>
    </font>
    <font>
      <sz val="10"/>
      <color rgb="FF000000"/>
      <name val="Arial Cyr"/>
      <charset val="134"/>
    </font>
    <font>
      <sz val="8"/>
      <color rgb="FF000000"/>
      <name val="Arial Cyr"/>
      <charset val="134"/>
    </font>
    <font>
      <sz val="8"/>
      <color rgb="FF000000"/>
      <name val="Arial"/>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15">
    <xf numFmtId="0" fontId="0" fillId="0" borderId="0"/>
    <xf numFmtId="0" fontId="16" fillId="0" borderId="0" applyNumberFormat="0" applyBorder="0">
      <alignment horizontal="left" vertical="center" indent="1"/>
      <protection locked="0"/>
    </xf>
    <xf numFmtId="0" fontId="17" fillId="0" borderId="0" applyNumberFormat="0" applyBorder="0">
      <alignment horizontal="left" vertical="top"/>
      <protection locked="0"/>
    </xf>
    <xf numFmtId="1" fontId="18" fillId="0" borderId="2">
      <alignment horizontal="center" vertical="top" shrinkToFit="1"/>
    </xf>
    <xf numFmtId="49" fontId="18" fillId="0" borderId="2">
      <alignment horizontal="center" vertical="top" shrinkToFit="1"/>
    </xf>
    <xf numFmtId="0" fontId="19" fillId="0" borderId="3">
      <alignment horizontal="left" wrapText="1" indent="2"/>
    </xf>
    <xf numFmtId="0" fontId="20" fillId="0" borderId="4">
      <alignment horizontal="left" wrapText="1" indent="2"/>
    </xf>
    <xf numFmtId="0" fontId="18" fillId="0" borderId="2">
      <alignment horizontal="left" vertical="top" wrapText="1"/>
    </xf>
    <xf numFmtId="0" fontId="18" fillId="0" borderId="2">
      <alignment horizontal="left" vertical="top" wrapText="1"/>
    </xf>
    <xf numFmtId="49" fontId="19" fillId="0" borderId="5">
      <alignment horizontal="center"/>
    </xf>
    <xf numFmtId="49" fontId="20" fillId="0" borderId="2">
      <alignment horizontal="center"/>
    </xf>
    <xf numFmtId="0" fontId="18" fillId="0" borderId="2">
      <alignment horizontal="left" vertical="top" wrapText="1"/>
    </xf>
    <xf numFmtId="0" fontId="1" fillId="0" borderId="0"/>
    <xf numFmtId="0" fontId="1" fillId="0" borderId="0"/>
    <xf numFmtId="0" fontId="1" fillId="0" borderId="0"/>
  </cellStyleXfs>
  <cellXfs count="84">
    <xf numFmtId="0" fontId="0" fillId="0" borderId="0" xfId="0"/>
    <xf numFmtId="0" fontId="1" fillId="0" borderId="0" xfId="0" applyFont="1"/>
    <xf numFmtId="0" fontId="2" fillId="2" borderId="0" xfId="0" applyFont="1" applyFill="1"/>
    <xf numFmtId="0" fontId="2" fillId="2" borderId="0" xfId="0" applyFont="1" applyFill="1" applyAlignment="1"/>
    <xf numFmtId="0" fontId="3" fillId="2" borderId="0" xfId="0" applyFont="1" applyFill="1" applyAlignment="1">
      <alignment horizontal="right"/>
    </xf>
    <xf numFmtId="0" fontId="3" fillId="2" borderId="0" xfId="0" applyFont="1" applyFill="1" applyAlignment="1">
      <alignment horizontal="center"/>
    </xf>
    <xf numFmtId="0" fontId="1" fillId="2" borderId="0" xfId="0" applyFont="1" applyFill="1"/>
    <xf numFmtId="164" fontId="4" fillId="2" borderId="0" xfId="0" applyNumberFormat="1" applyFont="1" applyFill="1" applyAlignment="1">
      <alignment horizontal="center"/>
    </xf>
    <xf numFmtId="0" fontId="1" fillId="2" borderId="0" xfId="0" applyFont="1" applyFill="1" applyAlignment="1"/>
    <xf numFmtId="0" fontId="4" fillId="2" borderId="1" xfId="0" applyFont="1" applyFill="1" applyBorder="1" applyAlignment="1">
      <alignment horizontal="center" wrapText="1"/>
    </xf>
    <xf numFmtId="164" fontId="7" fillId="2" borderId="1" xfId="0" applyNumberFormat="1" applyFont="1" applyFill="1" applyBorder="1" applyAlignment="1">
      <alignment horizontal="center" wrapText="1"/>
    </xf>
    <xf numFmtId="49" fontId="8" fillId="2" borderId="1" xfId="0" applyNumberFormat="1" applyFont="1" applyFill="1" applyBorder="1" applyAlignment="1">
      <alignment horizontal="center" wrapText="1"/>
    </xf>
    <xf numFmtId="0" fontId="8" fillId="2" borderId="1" xfId="0" applyFont="1" applyFill="1" applyBorder="1" applyAlignment="1">
      <alignment horizontal="center" wrapText="1"/>
    </xf>
    <xf numFmtId="0" fontId="8" fillId="2" borderId="1" xfId="0" applyFont="1" applyFill="1" applyBorder="1" applyAlignment="1">
      <alignment wrapText="1"/>
    </xf>
    <xf numFmtId="164" fontId="8" fillId="2" borderId="1" xfId="1" applyNumberFormat="1" applyFont="1" applyFill="1" applyBorder="1" applyAlignment="1">
      <alignment horizontal="center" wrapText="1"/>
      <protection locked="0"/>
    </xf>
    <xf numFmtId="164" fontId="2" fillId="2" borderId="0" xfId="0" applyNumberFormat="1" applyFont="1" applyFill="1"/>
    <xf numFmtId="0" fontId="8" fillId="2" borderId="1" xfId="0" applyFont="1" applyFill="1" applyBorder="1" applyAlignment="1">
      <alignment vertical="top" wrapText="1"/>
    </xf>
    <xf numFmtId="49" fontId="4" fillId="2" borderId="1" xfId="0" applyNumberFormat="1" applyFont="1" applyFill="1" applyBorder="1" applyAlignment="1">
      <alignment horizontal="center" wrapText="1"/>
    </xf>
    <xf numFmtId="0" fontId="4" fillId="2" borderId="1" xfId="0" applyFont="1" applyFill="1" applyBorder="1" applyAlignment="1">
      <alignment vertical="top" wrapText="1"/>
    </xf>
    <xf numFmtId="164" fontId="4" fillId="2" borderId="1" xfId="1" applyNumberFormat="1" applyFont="1" applyFill="1" applyBorder="1" applyAlignment="1">
      <alignment horizontal="center" wrapText="1"/>
      <protection locked="0"/>
    </xf>
    <xf numFmtId="49" fontId="4" fillId="2" borderId="1" xfId="13" applyNumberFormat="1" applyFont="1" applyFill="1" applyBorder="1" applyAlignment="1">
      <alignment horizontal="left" vertical="justify" wrapText="1"/>
    </xf>
    <xf numFmtId="0" fontId="4" fillId="2" borderId="1" xfId="13" applyFont="1" applyFill="1" applyBorder="1" applyAlignment="1">
      <alignment horizontal="left" vertical="justify" wrapText="1"/>
    </xf>
    <xf numFmtId="0" fontId="8" fillId="2" borderId="1" xfId="0" applyFont="1" applyFill="1" applyBorder="1" applyAlignment="1">
      <alignment horizontal="left" vertical="top" wrapText="1"/>
    </xf>
    <xf numFmtId="0" fontId="4" fillId="2" borderId="1" xfId="0" applyFont="1" applyFill="1" applyBorder="1" applyAlignment="1">
      <alignment horizontal="left" vertical="justify" wrapText="1"/>
    </xf>
    <xf numFmtId="0" fontId="8" fillId="2" borderId="1" xfId="0" applyFont="1" applyFill="1" applyBorder="1" applyAlignment="1">
      <alignment horizontal="left" vertical="justify" wrapText="1"/>
    </xf>
    <xf numFmtId="0" fontId="10" fillId="0" borderId="1" xfId="0" applyNumberFormat="1" applyFont="1" applyFill="1" applyBorder="1" applyAlignment="1">
      <alignment horizontal="left" vertical="justify" wrapText="1"/>
    </xf>
    <xf numFmtId="0" fontId="4" fillId="0" borderId="1" xfId="0" applyNumberFormat="1" applyFont="1" applyFill="1" applyBorder="1" applyAlignment="1">
      <alignment horizontal="left" vertical="justify" wrapText="1"/>
    </xf>
    <xf numFmtId="0" fontId="8" fillId="2" borderId="1" xfId="0" applyFont="1" applyFill="1" applyBorder="1" applyAlignment="1">
      <alignment horizontal="left" wrapText="1"/>
    </xf>
    <xf numFmtId="49" fontId="4" fillId="2" borderId="1" xfId="0" applyNumberFormat="1" applyFont="1" applyFill="1" applyBorder="1" applyAlignment="1">
      <alignment horizontal="left" vertical="justify"/>
    </xf>
    <xf numFmtId="0" fontId="4" fillId="2" borderId="1" xfId="0" applyNumberFormat="1" applyFont="1" applyFill="1" applyBorder="1" applyAlignment="1">
      <alignment horizontal="left" vertical="justify" wrapText="1"/>
    </xf>
    <xf numFmtId="0" fontId="9" fillId="2" borderId="1" xfId="0" applyFont="1" applyFill="1" applyBorder="1" applyAlignment="1">
      <alignment horizontal="left" vertical="justify" wrapText="1"/>
    </xf>
    <xf numFmtId="0" fontId="7" fillId="2" borderId="1" xfId="5" applyNumberFormat="1" applyFont="1" applyFill="1" applyBorder="1" applyAlignment="1" applyProtection="1">
      <alignment horizontal="left" vertical="justify" wrapText="1"/>
    </xf>
    <xf numFmtId="0" fontId="7" fillId="2" borderId="1" xfId="6" applyNumberFormat="1" applyFont="1" applyFill="1" applyBorder="1" applyAlignment="1" applyProtection="1">
      <alignment horizontal="left" vertical="justify" wrapText="1"/>
    </xf>
    <xf numFmtId="0" fontId="11" fillId="0" borderId="0" xfId="0" applyFont="1"/>
    <xf numFmtId="0" fontId="4" fillId="2" borderId="1" xfId="11" applyNumberFormat="1" applyFont="1" applyFill="1" applyBorder="1" applyAlignment="1" applyProtection="1">
      <alignment horizontal="left" vertical="justify" wrapText="1"/>
    </xf>
    <xf numFmtId="0" fontId="4" fillId="2" borderId="1" xfId="0" applyFont="1" applyFill="1" applyBorder="1" applyAlignment="1">
      <alignment horizontal="left" vertical="justify"/>
    </xf>
    <xf numFmtId="164" fontId="1" fillId="2" borderId="0" xfId="0" applyNumberFormat="1" applyFont="1" applyFill="1"/>
    <xf numFmtId="0" fontId="4" fillId="2" borderId="1" xfId="8" applyNumberFormat="1" applyFont="1" applyFill="1" applyBorder="1" applyAlignment="1" applyProtection="1">
      <alignment horizontal="left" vertical="justify" wrapText="1"/>
    </xf>
    <xf numFmtId="0" fontId="4" fillId="0" borderId="1" xfId="0" applyFont="1" applyBorder="1" applyAlignment="1">
      <alignment horizontal="left" vertical="justify" wrapText="1"/>
    </xf>
    <xf numFmtId="0" fontId="4" fillId="2" borderId="1" xfId="0" applyFont="1" applyFill="1" applyBorder="1" applyAlignment="1">
      <alignment horizontal="left"/>
    </xf>
    <xf numFmtId="0" fontId="12" fillId="2" borderId="1" xfId="0" applyFont="1" applyFill="1" applyBorder="1" applyAlignment="1">
      <alignment horizontal="left" vertical="justify" wrapText="1"/>
    </xf>
    <xf numFmtId="0" fontId="13" fillId="0" borderId="0" xfId="0" applyFont="1"/>
    <xf numFmtId="0" fontId="1" fillId="2" borderId="0" xfId="0" applyFont="1" applyFill="1" applyAlignment="1">
      <alignment vertical="distributed"/>
    </xf>
    <xf numFmtId="0" fontId="2" fillId="2" borderId="0" xfId="0" applyNumberFormat="1" applyFont="1" applyFill="1" applyAlignment="1">
      <alignment vertical="distributed"/>
    </xf>
    <xf numFmtId="0" fontId="8" fillId="0" borderId="1" xfId="0" applyNumberFormat="1" applyFont="1" applyFill="1" applyBorder="1" applyAlignment="1">
      <alignment horizontal="left" vertical="justify" wrapText="1"/>
    </xf>
    <xf numFmtId="0" fontId="1" fillId="2" borderId="0" xfId="0" applyFont="1" applyFill="1" applyAlignment="1">
      <alignment horizontal="right"/>
    </xf>
    <xf numFmtId="0" fontId="1" fillId="2" borderId="0" xfId="0" applyFont="1" applyFill="1" applyAlignment="1">
      <alignment horizontal="center"/>
    </xf>
    <xf numFmtId="0" fontId="4" fillId="2" borderId="1" xfId="0" applyFont="1" applyFill="1" applyBorder="1" applyAlignment="1">
      <alignment horizontal="center"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49" fontId="4" fillId="2" borderId="1" xfId="13" applyNumberFormat="1" applyFont="1" applyFill="1" applyBorder="1" applyAlignment="1">
      <alignment horizontal="center" vertical="center" wrapText="1"/>
    </xf>
    <xf numFmtId="1" fontId="9" fillId="2" borderId="1" xfId="3" applyNumberFormat="1" applyFont="1" applyFill="1" applyBorder="1" applyAlignment="1" applyProtection="1">
      <alignment horizontal="center" vertical="center" shrinkToFit="1"/>
    </xf>
    <xf numFmtId="49" fontId="8" fillId="2" borderId="1" xfId="0" applyNumberFormat="1" applyFont="1" applyFill="1" applyBorder="1" applyAlignment="1">
      <alignment horizontal="center" vertical="center"/>
    </xf>
    <xf numFmtId="0" fontId="8" fillId="2" borderId="1" xfId="0"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4" fillId="0" borderId="1" xfId="0" applyFont="1" applyFill="1" applyBorder="1" applyAlignment="1">
      <alignment horizontal="center" vertical="center"/>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49" fontId="7" fillId="2" borderId="1" xfId="9" applyNumberFormat="1" applyFont="1" applyFill="1" applyBorder="1" applyAlignment="1" applyProtection="1">
      <alignment horizontal="center" vertical="center"/>
    </xf>
    <xf numFmtId="49" fontId="7" fillId="2" borderId="1" xfId="10" applyNumberFormat="1" applyFont="1" applyFill="1" applyBorder="1" applyAlignment="1" applyProtection="1">
      <alignment horizontal="center" vertical="center"/>
    </xf>
    <xf numFmtId="49" fontId="4" fillId="2" borderId="1" xfId="4" applyNumberFormat="1" applyFont="1" applyFill="1" applyBorder="1" applyAlignment="1" applyProtection="1">
      <alignment horizontal="center" vertical="center" shrinkToFit="1"/>
    </xf>
    <xf numFmtId="0" fontId="4" fillId="0" borderId="1" xfId="0" applyFont="1" applyBorder="1" applyAlignment="1">
      <alignment horizontal="center" vertical="center"/>
    </xf>
    <xf numFmtId="0" fontId="8" fillId="2" borderId="1" xfId="0" applyFont="1" applyFill="1" applyBorder="1" applyAlignment="1">
      <alignment horizontal="center" vertical="center"/>
    </xf>
    <xf numFmtId="0" fontId="8" fillId="0" borderId="1" xfId="0" applyFont="1" applyFill="1" applyBorder="1" applyAlignment="1">
      <alignment horizontal="center" vertical="center"/>
    </xf>
    <xf numFmtId="0" fontId="8" fillId="2" borderId="1" xfId="0" applyFont="1" applyFill="1" applyBorder="1" applyAlignment="1">
      <alignment vertical="center"/>
    </xf>
    <xf numFmtId="164" fontId="4" fillId="2" borderId="1" xfId="0" applyNumberFormat="1" applyFont="1" applyFill="1" applyBorder="1" applyAlignment="1">
      <alignment horizontal="center" vertical="center"/>
    </xf>
    <xf numFmtId="164" fontId="8" fillId="2" borderId="1" xfId="0" applyNumberFormat="1" applyFont="1" applyFill="1" applyBorder="1" applyAlignment="1">
      <alignment horizontal="center" vertical="center"/>
    </xf>
    <xf numFmtId="164" fontId="8" fillId="2" borderId="1" xfId="1" applyNumberFormat="1" applyFont="1" applyFill="1" applyBorder="1" applyAlignment="1">
      <alignment horizontal="center" vertical="center" wrapText="1"/>
      <protection locked="0"/>
    </xf>
    <xf numFmtId="164" fontId="4" fillId="2" borderId="1" xfId="1" applyNumberFormat="1" applyFont="1" applyFill="1" applyBorder="1" applyAlignment="1">
      <alignment horizontal="center" vertical="center" wrapText="1"/>
      <protection locked="0"/>
    </xf>
    <xf numFmtId="164" fontId="14" fillId="2" borderId="1" xfId="0" applyNumberFormat="1" applyFont="1" applyFill="1" applyBorder="1" applyAlignment="1">
      <alignment horizontal="center" vertical="center"/>
    </xf>
    <xf numFmtId="164" fontId="15" fillId="2" borderId="1" xfId="0" applyNumberFormat="1" applyFont="1" applyFill="1" applyBorder="1" applyAlignment="1">
      <alignment horizontal="center" vertical="center"/>
    </xf>
    <xf numFmtId="0" fontId="5" fillId="0" borderId="0" xfId="0" applyFont="1" applyAlignment="1">
      <alignment vertical="top"/>
    </xf>
    <xf numFmtId="0" fontId="5" fillId="0" borderId="0" xfId="0" applyFont="1" applyAlignment="1">
      <alignment horizontal="center"/>
    </xf>
    <xf numFmtId="0" fontId="4" fillId="0" borderId="0" xfId="0" applyFont="1" applyAlignment="1">
      <alignment horizontal="right" vertical="top" wrapText="1"/>
    </xf>
    <xf numFmtId="0" fontId="4" fillId="0" borderId="0" xfId="0" applyFont="1" applyFill="1" applyAlignment="1">
      <alignment horizontal="right" vertical="top" wrapText="1"/>
    </xf>
    <xf numFmtId="0" fontId="6" fillId="2" borderId="0" xfId="2" applyFont="1" applyFill="1" applyBorder="1" applyAlignment="1">
      <alignment horizontal="center" vertical="top" wrapText="1"/>
      <protection locked="0"/>
    </xf>
    <xf numFmtId="0" fontId="6" fillId="2" borderId="0" xfId="2" applyFont="1" applyFill="1" applyAlignment="1">
      <alignment horizontal="center" vertical="top" wrapText="1"/>
      <protection locked="0"/>
    </xf>
    <xf numFmtId="0" fontId="7" fillId="2" borderId="1" xfId="0" applyFont="1" applyFill="1" applyBorder="1" applyAlignment="1">
      <alignment horizont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wrapText="1"/>
    </xf>
    <xf numFmtId="0" fontId="1" fillId="2" borderId="1" xfId="0" applyFont="1" applyFill="1" applyBorder="1" applyAlignment="1">
      <alignment horizontal="center" wrapText="1"/>
    </xf>
  </cellXfs>
  <cellStyles count="15">
    <cellStyle name="xl23" xfId="3"/>
    <cellStyle name="xl29" xfId="4"/>
    <cellStyle name="xl30" xfId="5"/>
    <cellStyle name="xl31" xfId="6"/>
    <cellStyle name="xl37" xfId="7"/>
    <cellStyle name="xl39" xfId="8"/>
    <cellStyle name="xl41" xfId="9"/>
    <cellStyle name="xl43" xfId="10"/>
    <cellStyle name="xl44" xfId="11"/>
    <cellStyle name="Денежный" xfId="2" builtinId="4"/>
    <cellStyle name="Обычный" xfId="0" builtinId="0"/>
    <cellStyle name="Обычный 10" xfId="12"/>
    <cellStyle name="Обычный 2" xfId="13"/>
    <cellStyle name="Обычный 8" xfId="14"/>
    <cellStyle name="Финансовый" xfId="1" builtinId="3"/>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9"/>
  <sheetViews>
    <sheetView tabSelected="1" view="pageBreakPreview" topLeftCell="A160" zoomScaleNormal="100" workbookViewId="0">
      <selection activeCell="C1" sqref="C1:F1"/>
    </sheetView>
  </sheetViews>
  <sheetFormatPr defaultColWidth="9.140625" defaultRowHeight="15.75"/>
  <cols>
    <col min="1" max="1" width="5.140625" style="4" customWidth="1"/>
    <col min="2" max="2" width="24.42578125" style="5" customWidth="1"/>
    <col min="3" max="3" width="73.85546875" style="6" customWidth="1"/>
    <col min="4" max="4" width="13.5703125" style="7" customWidth="1"/>
    <col min="5" max="5" width="13.42578125" style="8" customWidth="1"/>
    <col min="6" max="6" width="12" style="6" customWidth="1"/>
    <col min="7" max="7" width="23.7109375" style="6" customWidth="1"/>
    <col min="8" max="8" width="10.5703125" style="6" customWidth="1"/>
    <col min="9" max="9" width="11.7109375" style="6" customWidth="1"/>
    <col min="10" max="10" width="10.85546875" style="6" hidden="1" customWidth="1"/>
    <col min="11" max="16384" width="9.140625" style="6"/>
  </cols>
  <sheetData>
    <row r="1" spans="1:10" s="1" customFormat="1" ht="96.95" customHeight="1">
      <c r="A1" s="74"/>
      <c r="B1" s="75"/>
      <c r="C1" s="76" t="s">
        <v>322</v>
      </c>
      <c r="D1" s="77"/>
      <c r="E1" s="77"/>
      <c r="F1" s="76"/>
    </row>
    <row r="2" spans="1:10" ht="51.95" customHeight="1">
      <c r="A2" s="78" t="s">
        <v>0</v>
      </c>
      <c r="B2" s="78"/>
      <c r="C2" s="78"/>
      <c r="D2" s="78"/>
      <c r="E2" s="78"/>
      <c r="F2" s="79"/>
    </row>
    <row r="3" spans="1:10" ht="21.95" customHeight="1">
      <c r="A3" s="82" t="s">
        <v>1</v>
      </c>
      <c r="B3" s="83"/>
      <c r="C3" s="81" t="s">
        <v>2</v>
      </c>
      <c r="D3" s="80" t="s">
        <v>3</v>
      </c>
      <c r="E3" s="80"/>
      <c r="F3" s="80"/>
    </row>
    <row r="4" spans="1:10" ht="21.95" customHeight="1">
      <c r="A4" s="83"/>
      <c r="B4" s="83"/>
      <c r="C4" s="81"/>
      <c r="D4" s="10" t="s">
        <v>4</v>
      </c>
      <c r="E4" s="10" t="s">
        <v>5</v>
      </c>
      <c r="F4" s="10" t="s">
        <v>6</v>
      </c>
    </row>
    <row r="5" spans="1:10" s="2" customFormat="1" ht="24.95" customHeight="1">
      <c r="A5" s="11" t="s">
        <v>7</v>
      </c>
      <c r="B5" s="12" t="s">
        <v>8</v>
      </c>
      <c r="C5" s="13" t="s">
        <v>9</v>
      </c>
      <c r="D5" s="14">
        <f>D6+D23+D33+D43+D49+D56+D70+D77+D86+D99+D52</f>
        <v>1906700.3</v>
      </c>
      <c r="E5" s="14">
        <f>E6+E23+E33+E43+E49+E56+E70+E77+E86+E99+E52</f>
        <v>1797248.2999999998</v>
      </c>
      <c r="F5" s="14">
        <f>F6+F23+F33+F43+F49+F56+F70+F77+F86+F99+F52</f>
        <v>1797198.9</v>
      </c>
      <c r="G5" s="15"/>
      <c r="H5" s="15"/>
      <c r="I5" s="15"/>
    </row>
    <row r="6" spans="1:10" s="2" customFormat="1" ht="15" customHeight="1">
      <c r="A6" s="11" t="s">
        <v>7</v>
      </c>
      <c r="B6" s="12" t="s">
        <v>10</v>
      </c>
      <c r="C6" s="16" t="s">
        <v>11</v>
      </c>
      <c r="D6" s="14">
        <f t="shared" ref="D6:F6" si="0">D7</f>
        <v>861932.3</v>
      </c>
      <c r="E6" s="14">
        <f t="shared" si="0"/>
        <v>930227</v>
      </c>
      <c r="F6" s="14">
        <f t="shared" si="0"/>
        <v>1015070.7</v>
      </c>
      <c r="G6" s="15"/>
      <c r="H6" s="15"/>
      <c r="I6" s="15"/>
      <c r="J6" s="15"/>
    </row>
    <row r="7" spans="1:10" s="2" customFormat="1" ht="15" customHeight="1">
      <c r="A7" s="17" t="s">
        <v>7</v>
      </c>
      <c r="B7" s="9" t="s">
        <v>12</v>
      </c>
      <c r="C7" s="18" t="s">
        <v>13</v>
      </c>
      <c r="D7" s="19">
        <f>D8+D9+D10+D11+D12+D14+D15+D13+D16+D17+D18+D19+D20+D21+D22</f>
        <v>861932.3</v>
      </c>
      <c r="E7" s="19">
        <f>E8+E9+E10+E11+E12+E14+E15+E13+E16+E17+E18+E19+E20+E21+E22</f>
        <v>930227</v>
      </c>
      <c r="F7" s="19">
        <f>F8+F9+F10+F11+F12+F14+F15+F13+F16+F17+F18+F19+F20+F21+F22</f>
        <v>1015070.7</v>
      </c>
    </row>
    <row r="8" spans="1:10" ht="204.75">
      <c r="A8" s="48" t="s">
        <v>7</v>
      </c>
      <c r="B8" s="49" t="s">
        <v>14</v>
      </c>
      <c r="C8" s="20" t="s">
        <v>15</v>
      </c>
      <c r="D8" s="68">
        <v>739533.6</v>
      </c>
      <c r="E8" s="68">
        <v>797880.7</v>
      </c>
      <c r="F8" s="68">
        <v>874066.9</v>
      </c>
    </row>
    <row r="9" spans="1:10" ht="157.5">
      <c r="A9" s="48" t="s">
        <v>7</v>
      </c>
      <c r="B9" s="49" t="s">
        <v>16</v>
      </c>
      <c r="C9" s="20" t="s">
        <v>17</v>
      </c>
      <c r="D9" s="68">
        <v>1699.6</v>
      </c>
      <c r="E9" s="68">
        <v>1830.9</v>
      </c>
      <c r="F9" s="68">
        <v>1976.5</v>
      </c>
    </row>
    <row r="10" spans="1:10" ht="141.75">
      <c r="A10" s="48" t="s">
        <v>7</v>
      </c>
      <c r="B10" s="50" t="s">
        <v>18</v>
      </c>
      <c r="C10" s="21" t="s">
        <v>19</v>
      </c>
      <c r="D10" s="68">
        <v>1590.1</v>
      </c>
      <c r="E10" s="68">
        <v>1713.1</v>
      </c>
      <c r="F10" s="68">
        <v>1849.4</v>
      </c>
    </row>
    <row r="11" spans="1:10" ht="141.75">
      <c r="A11" s="48" t="s">
        <v>7</v>
      </c>
      <c r="B11" s="50" t="s">
        <v>20</v>
      </c>
      <c r="C11" s="21" t="s">
        <v>21</v>
      </c>
      <c r="D11" s="68">
        <v>9451.2999999999993</v>
      </c>
      <c r="E11" s="68">
        <v>10181.9</v>
      </c>
      <c r="F11" s="68">
        <v>10992.4</v>
      </c>
    </row>
    <row r="12" spans="1:10" ht="141.75">
      <c r="A12" s="48" t="s">
        <v>7</v>
      </c>
      <c r="B12" s="50" t="s">
        <v>22</v>
      </c>
      <c r="C12" s="21" t="s">
        <v>23</v>
      </c>
      <c r="D12" s="68">
        <v>6180.4</v>
      </c>
      <c r="E12" s="68">
        <v>6658.2</v>
      </c>
      <c r="F12" s="68">
        <v>7188</v>
      </c>
    </row>
    <row r="13" spans="1:10" ht="141.75">
      <c r="A13" s="48" t="s">
        <v>7</v>
      </c>
      <c r="B13" s="50" t="s">
        <v>24</v>
      </c>
      <c r="C13" s="21" t="s">
        <v>25</v>
      </c>
      <c r="D13" s="68">
        <v>13578.9</v>
      </c>
      <c r="E13" s="68">
        <v>14628.6</v>
      </c>
      <c r="F13" s="68">
        <v>15793.1</v>
      </c>
    </row>
    <row r="14" spans="1:10" ht="126">
      <c r="A14" s="48" t="s">
        <v>7</v>
      </c>
      <c r="B14" s="49" t="s">
        <v>26</v>
      </c>
      <c r="C14" s="20" t="s">
        <v>27</v>
      </c>
      <c r="D14" s="68">
        <v>19289.599999999999</v>
      </c>
      <c r="E14" s="68">
        <v>17711.400000000001</v>
      </c>
      <c r="F14" s="68">
        <v>19121.2</v>
      </c>
    </row>
    <row r="15" spans="1:10" ht="126">
      <c r="A15" s="48" t="s">
        <v>7</v>
      </c>
      <c r="B15" s="49" t="s">
        <v>28</v>
      </c>
      <c r="C15" s="20" t="s">
        <v>29</v>
      </c>
      <c r="D15" s="68">
        <v>19374.099999999999</v>
      </c>
      <c r="E15" s="68">
        <v>20871.7</v>
      </c>
      <c r="F15" s="68">
        <v>22533.1</v>
      </c>
    </row>
    <row r="16" spans="1:10" s="2" customFormat="1" ht="409.5">
      <c r="A16" s="48" t="s">
        <v>7</v>
      </c>
      <c r="B16" s="47" t="s">
        <v>30</v>
      </c>
      <c r="C16" s="20" t="s">
        <v>31</v>
      </c>
      <c r="D16" s="68">
        <v>11062.2</v>
      </c>
      <c r="E16" s="68">
        <v>11935.1</v>
      </c>
      <c r="F16" s="68">
        <v>13074.9</v>
      </c>
    </row>
    <row r="17" spans="1:6" s="2" customFormat="1" ht="94.5">
      <c r="A17" s="48" t="s">
        <v>7</v>
      </c>
      <c r="B17" s="51" t="s">
        <v>32</v>
      </c>
      <c r="C17" s="20" t="s">
        <v>33</v>
      </c>
      <c r="D17" s="68">
        <v>5004</v>
      </c>
      <c r="E17" s="68">
        <v>5489.4</v>
      </c>
      <c r="F17" s="68">
        <v>5483.8</v>
      </c>
    </row>
    <row r="18" spans="1:6" s="2" customFormat="1" ht="94.5">
      <c r="A18" s="48" t="s">
        <v>7</v>
      </c>
      <c r="B18" s="51" t="s">
        <v>34</v>
      </c>
      <c r="C18" s="20" t="s">
        <v>35</v>
      </c>
      <c r="D18" s="68">
        <v>18368</v>
      </c>
      <c r="E18" s="68">
        <v>20149.599999999999</v>
      </c>
      <c r="F18" s="68">
        <v>20129.3</v>
      </c>
    </row>
    <row r="19" spans="1:6" s="2" customFormat="1" ht="283.5">
      <c r="A19" s="48" t="s">
        <v>7</v>
      </c>
      <c r="B19" s="50" t="s">
        <v>36</v>
      </c>
      <c r="C19" s="20" t="s">
        <v>37</v>
      </c>
      <c r="D19" s="68">
        <v>9957.6</v>
      </c>
      <c r="E19" s="68">
        <v>10727.3</v>
      </c>
      <c r="F19" s="68">
        <v>11581.1</v>
      </c>
    </row>
    <row r="20" spans="1:6" s="2" customFormat="1" ht="283.5">
      <c r="A20" s="48" t="s">
        <v>7</v>
      </c>
      <c r="B20" s="50" t="s">
        <v>38</v>
      </c>
      <c r="C20" s="20" t="s">
        <v>39</v>
      </c>
      <c r="D20" s="68">
        <v>6662.1</v>
      </c>
      <c r="E20" s="68">
        <v>7177</v>
      </c>
      <c r="F20" s="68">
        <v>7748.4</v>
      </c>
    </row>
    <row r="21" spans="1:6" s="2" customFormat="1" ht="267.75">
      <c r="A21" s="48" t="s">
        <v>7</v>
      </c>
      <c r="B21" s="50" t="s">
        <v>40</v>
      </c>
      <c r="C21" s="20" t="s">
        <v>41</v>
      </c>
      <c r="D21" s="68">
        <v>180.8</v>
      </c>
      <c r="E21" s="68">
        <v>194.7</v>
      </c>
      <c r="F21" s="68">
        <v>210.2</v>
      </c>
    </row>
    <row r="22" spans="1:6" s="2" customFormat="1" ht="157.5">
      <c r="A22" s="48" t="s">
        <v>7</v>
      </c>
      <c r="B22" s="50" t="s">
        <v>42</v>
      </c>
      <c r="C22" s="20" t="s">
        <v>43</v>
      </c>
      <c r="D22" s="68">
        <v>0</v>
      </c>
      <c r="E22" s="68">
        <v>3077.4</v>
      </c>
      <c r="F22" s="68">
        <v>3322.4</v>
      </c>
    </row>
    <row r="23" spans="1:6" s="2" customFormat="1" ht="30.95" customHeight="1">
      <c r="A23" s="52" t="s">
        <v>7</v>
      </c>
      <c r="B23" s="53" t="s">
        <v>44</v>
      </c>
      <c r="C23" s="22" t="s">
        <v>45</v>
      </c>
      <c r="D23" s="69">
        <f t="shared" ref="D23:F23" si="1">D24</f>
        <v>71375.3</v>
      </c>
      <c r="E23" s="69">
        <f t="shared" si="1"/>
        <v>72857</v>
      </c>
      <c r="F23" s="69">
        <f t="shared" si="1"/>
        <v>74568.399999999994</v>
      </c>
    </row>
    <row r="24" spans="1:6" ht="30.75" customHeight="1">
      <c r="A24" s="48" t="s">
        <v>7</v>
      </c>
      <c r="B24" s="49" t="s">
        <v>46</v>
      </c>
      <c r="C24" s="23" t="s">
        <v>47</v>
      </c>
      <c r="D24" s="68">
        <f>D25+D27+D29+D31</f>
        <v>71375.3</v>
      </c>
      <c r="E24" s="68">
        <f t="shared" ref="E24:F24" si="2">E25+E27+E29+E31</f>
        <v>72857</v>
      </c>
      <c r="F24" s="68">
        <f t="shared" si="2"/>
        <v>74568.399999999994</v>
      </c>
    </row>
    <row r="25" spans="1:6" ht="63">
      <c r="A25" s="48" t="s">
        <v>7</v>
      </c>
      <c r="B25" s="49" t="s">
        <v>48</v>
      </c>
      <c r="C25" s="23" t="s">
        <v>49</v>
      </c>
      <c r="D25" s="68">
        <f t="shared" ref="D25:F25" si="3">D26</f>
        <v>37330.5</v>
      </c>
      <c r="E25" s="68">
        <f t="shared" si="3"/>
        <v>38142.9</v>
      </c>
      <c r="F25" s="68">
        <f t="shared" si="3"/>
        <v>38980</v>
      </c>
    </row>
    <row r="26" spans="1:6" ht="94.5">
      <c r="A26" s="48" t="s">
        <v>7</v>
      </c>
      <c r="B26" s="49" t="s">
        <v>50</v>
      </c>
      <c r="C26" s="23" t="s">
        <v>51</v>
      </c>
      <c r="D26" s="68">
        <v>37330.5</v>
      </c>
      <c r="E26" s="68">
        <v>38142.9</v>
      </c>
      <c r="F26" s="68">
        <v>38980</v>
      </c>
    </row>
    <row r="27" spans="1:6" ht="78.75">
      <c r="A27" s="48" t="s">
        <v>7</v>
      </c>
      <c r="B27" s="49" t="s">
        <v>52</v>
      </c>
      <c r="C27" s="23" t="s">
        <v>53</v>
      </c>
      <c r="D27" s="68">
        <f t="shared" ref="D27:F27" si="4">D28</f>
        <v>168.2</v>
      </c>
      <c r="E27" s="68">
        <f t="shared" si="4"/>
        <v>176.9</v>
      </c>
      <c r="F27" s="68">
        <f t="shared" si="4"/>
        <v>180.6</v>
      </c>
    </row>
    <row r="28" spans="1:6" ht="110.25">
      <c r="A28" s="48" t="s">
        <v>7</v>
      </c>
      <c r="B28" s="49" t="s">
        <v>54</v>
      </c>
      <c r="C28" s="23" t="s">
        <v>55</v>
      </c>
      <c r="D28" s="68">
        <v>168.2</v>
      </c>
      <c r="E28" s="68">
        <v>176.9</v>
      </c>
      <c r="F28" s="68">
        <v>180.6</v>
      </c>
    </row>
    <row r="29" spans="1:6" ht="63">
      <c r="A29" s="48" t="s">
        <v>7</v>
      </c>
      <c r="B29" s="49" t="s">
        <v>56</v>
      </c>
      <c r="C29" s="23" t="s">
        <v>57</v>
      </c>
      <c r="D29" s="68">
        <f t="shared" ref="D29:F29" si="5">D30</f>
        <v>37700.199999999997</v>
      </c>
      <c r="E29" s="68">
        <f t="shared" si="5"/>
        <v>38331.300000000003</v>
      </c>
      <c r="F29" s="68">
        <f t="shared" si="5"/>
        <v>39140.699999999997</v>
      </c>
    </row>
    <row r="30" spans="1:6" ht="94.5">
      <c r="A30" s="48" t="s">
        <v>7</v>
      </c>
      <c r="B30" s="49" t="s">
        <v>58</v>
      </c>
      <c r="C30" s="23" t="s">
        <v>59</v>
      </c>
      <c r="D30" s="68">
        <v>37700.199999999997</v>
      </c>
      <c r="E30" s="68">
        <v>38331.300000000003</v>
      </c>
      <c r="F30" s="68">
        <v>39140.699999999997</v>
      </c>
    </row>
    <row r="31" spans="1:6" ht="63">
      <c r="A31" s="48" t="s">
        <v>7</v>
      </c>
      <c r="B31" s="49" t="s">
        <v>60</v>
      </c>
      <c r="C31" s="23" t="s">
        <v>61</v>
      </c>
      <c r="D31" s="68">
        <f t="shared" ref="D31:F31" si="6">D32</f>
        <v>-3823.6</v>
      </c>
      <c r="E31" s="68">
        <f t="shared" si="6"/>
        <v>-3794.1</v>
      </c>
      <c r="F31" s="68">
        <f t="shared" si="6"/>
        <v>-3732.9</v>
      </c>
    </row>
    <row r="32" spans="1:6" ht="94.5">
      <c r="A32" s="48" t="s">
        <v>7</v>
      </c>
      <c r="B32" s="49" t="s">
        <v>62</v>
      </c>
      <c r="C32" s="23" t="s">
        <v>63</v>
      </c>
      <c r="D32" s="68">
        <v>-3823.6</v>
      </c>
      <c r="E32" s="68">
        <v>-3794.1</v>
      </c>
      <c r="F32" s="68">
        <v>-3732.9</v>
      </c>
    </row>
    <row r="33" spans="1:6" s="2" customFormat="1" ht="18.75" customHeight="1">
      <c r="A33" s="54" t="s">
        <v>7</v>
      </c>
      <c r="B33" s="53" t="s">
        <v>64</v>
      </c>
      <c r="C33" s="24" t="s">
        <v>65</v>
      </c>
      <c r="D33" s="70">
        <f>D39+D41+D34</f>
        <v>106163.4</v>
      </c>
      <c r="E33" s="70">
        <f>E39+E41+E34</f>
        <v>115009.7</v>
      </c>
      <c r="F33" s="70">
        <f>F39+F41+F34</f>
        <v>124767</v>
      </c>
    </row>
    <row r="34" spans="1:6" ht="31.5" customHeight="1">
      <c r="A34" s="55" t="s">
        <v>7</v>
      </c>
      <c r="B34" s="49" t="s">
        <v>66</v>
      </c>
      <c r="C34" s="23" t="s">
        <v>67</v>
      </c>
      <c r="D34" s="71">
        <f>D35+D37</f>
        <v>74283.399999999994</v>
      </c>
      <c r="E34" s="71">
        <f t="shared" ref="E34:F34" si="7">E35+E37</f>
        <v>81855.7</v>
      </c>
      <c r="F34" s="71">
        <f t="shared" si="7"/>
        <v>90217</v>
      </c>
    </row>
    <row r="35" spans="1:6" ht="30" customHeight="1">
      <c r="A35" s="55" t="s">
        <v>7</v>
      </c>
      <c r="B35" s="49" t="s">
        <v>68</v>
      </c>
      <c r="C35" s="23" t="s">
        <v>69</v>
      </c>
      <c r="D35" s="71">
        <f t="shared" ref="D35:F35" si="8">D36</f>
        <v>59507.9</v>
      </c>
      <c r="E35" s="71">
        <f t="shared" si="8"/>
        <v>66222.8</v>
      </c>
      <c r="F35" s="71">
        <f t="shared" si="8"/>
        <v>73681.8</v>
      </c>
    </row>
    <row r="36" spans="1:6" ht="30" customHeight="1">
      <c r="A36" s="55" t="s">
        <v>7</v>
      </c>
      <c r="B36" s="49" t="s">
        <v>70</v>
      </c>
      <c r="C36" s="23" t="s">
        <v>71</v>
      </c>
      <c r="D36" s="68">
        <v>59507.9</v>
      </c>
      <c r="E36" s="68">
        <v>66222.8</v>
      </c>
      <c r="F36" s="68">
        <v>73681.8</v>
      </c>
    </row>
    <row r="37" spans="1:6" ht="31.5">
      <c r="A37" s="55" t="s">
        <v>7</v>
      </c>
      <c r="B37" s="49" t="s">
        <v>72</v>
      </c>
      <c r="C37" s="23" t="s">
        <v>73</v>
      </c>
      <c r="D37" s="71">
        <f t="shared" ref="D37:F37" si="9">D38</f>
        <v>14775.5</v>
      </c>
      <c r="E37" s="71">
        <f t="shared" si="9"/>
        <v>15632.9</v>
      </c>
      <c r="F37" s="71">
        <f t="shared" si="9"/>
        <v>16535.2</v>
      </c>
    </row>
    <row r="38" spans="1:6" ht="63" customHeight="1">
      <c r="A38" s="55" t="s">
        <v>7</v>
      </c>
      <c r="B38" s="49" t="s">
        <v>74</v>
      </c>
      <c r="C38" s="23" t="s">
        <v>75</v>
      </c>
      <c r="D38" s="68">
        <v>14775.5</v>
      </c>
      <c r="E38" s="68">
        <v>15632.9</v>
      </c>
      <c r="F38" s="68">
        <v>16535.2</v>
      </c>
    </row>
    <row r="39" spans="1:6">
      <c r="A39" s="55" t="s">
        <v>7</v>
      </c>
      <c r="B39" s="49" t="s">
        <v>76</v>
      </c>
      <c r="C39" s="23" t="s">
        <v>77</v>
      </c>
      <c r="D39" s="71">
        <f t="shared" ref="D39:F39" si="10">D40</f>
        <v>7136</v>
      </c>
      <c r="E39" s="71">
        <f t="shared" si="10"/>
        <v>7415</v>
      </c>
      <c r="F39" s="71">
        <f t="shared" si="10"/>
        <v>7696</v>
      </c>
    </row>
    <row r="40" spans="1:6">
      <c r="A40" s="55" t="s">
        <v>7</v>
      </c>
      <c r="B40" s="49" t="s">
        <v>78</v>
      </c>
      <c r="C40" s="23" t="s">
        <v>77</v>
      </c>
      <c r="D40" s="68">
        <v>7136</v>
      </c>
      <c r="E40" s="68">
        <v>7415</v>
      </c>
      <c r="F40" s="68">
        <v>7696</v>
      </c>
    </row>
    <row r="41" spans="1:6" ht="30" customHeight="1">
      <c r="A41" s="55" t="s">
        <v>7</v>
      </c>
      <c r="B41" s="49" t="s">
        <v>79</v>
      </c>
      <c r="C41" s="23" t="s">
        <v>80</v>
      </c>
      <c r="D41" s="68">
        <f t="shared" ref="D41:F41" si="11">D42</f>
        <v>24744</v>
      </c>
      <c r="E41" s="68">
        <f t="shared" si="11"/>
        <v>25739</v>
      </c>
      <c r="F41" s="68">
        <f t="shared" si="11"/>
        <v>26854</v>
      </c>
    </row>
    <row r="42" spans="1:6" ht="30" customHeight="1">
      <c r="A42" s="55" t="s">
        <v>7</v>
      </c>
      <c r="B42" s="49" t="s">
        <v>81</v>
      </c>
      <c r="C42" s="23" t="s">
        <v>82</v>
      </c>
      <c r="D42" s="68">
        <v>24744</v>
      </c>
      <c r="E42" s="68">
        <v>25739</v>
      </c>
      <c r="F42" s="68">
        <v>26854</v>
      </c>
    </row>
    <row r="43" spans="1:6">
      <c r="A43" s="56" t="s">
        <v>7</v>
      </c>
      <c r="B43" s="57" t="s">
        <v>83</v>
      </c>
      <c r="C43" s="25" t="s">
        <v>84</v>
      </c>
      <c r="D43" s="69">
        <f>D44+D46</f>
        <v>279412</v>
      </c>
      <c r="E43" s="69">
        <f t="shared" ref="E43:F43" si="12">E44+E46</f>
        <v>290384</v>
      </c>
      <c r="F43" s="69">
        <f t="shared" si="12"/>
        <v>296456</v>
      </c>
    </row>
    <row r="44" spans="1:6" ht="17.25" customHeight="1">
      <c r="A44" s="55" t="s">
        <v>7</v>
      </c>
      <c r="B44" s="58" t="s">
        <v>85</v>
      </c>
      <c r="C44" s="26" t="s">
        <v>86</v>
      </c>
      <c r="D44" s="68">
        <f t="shared" ref="D44:F44" si="13">D45</f>
        <v>48018</v>
      </c>
      <c r="E44" s="68">
        <f t="shared" si="13"/>
        <v>48739</v>
      </c>
      <c r="F44" s="68">
        <f t="shared" si="13"/>
        <v>49470</v>
      </c>
    </row>
    <row r="45" spans="1:6" ht="45.95" customHeight="1">
      <c r="A45" s="55" t="s">
        <v>7</v>
      </c>
      <c r="B45" s="58" t="s">
        <v>87</v>
      </c>
      <c r="C45" s="26" t="s">
        <v>88</v>
      </c>
      <c r="D45" s="68">
        <v>48018</v>
      </c>
      <c r="E45" s="68">
        <v>48739</v>
      </c>
      <c r="F45" s="68">
        <v>49470</v>
      </c>
    </row>
    <row r="46" spans="1:6">
      <c r="A46" s="55" t="s">
        <v>7</v>
      </c>
      <c r="B46" s="58" t="s">
        <v>89</v>
      </c>
      <c r="C46" s="26" t="s">
        <v>90</v>
      </c>
      <c r="D46" s="68">
        <f t="shared" ref="D46:F46" si="14">D47+D48</f>
        <v>231394</v>
      </c>
      <c r="E46" s="68">
        <f t="shared" si="14"/>
        <v>241645</v>
      </c>
      <c r="F46" s="68">
        <f t="shared" si="14"/>
        <v>246986</v>
      </c>
    </row>
    <row r="47" spans="1:6" ht="30" customHeight="1">
      <c r="A47" s="55" t="s">
        <v>7</v>
      </c>
      <c r="B47" s="58" t="s">
        <v>91</v>
      </c>
      <c r="C47" s="26" t="s">
        <v>92</v>
      </c>
      <c r="D47" s="68">
        <v>89756</v>
      </c>
      <c r="E47" s="68">
        <v>91820</v>
      </c>
      <c r="F47" s="68">
        <v>93932</v>
      </c>
    </row>
    <row r="48" spans="1:6" ht="30" customHeight="1">
      <c r="A48" s="55" t="s">
        <v>7</v>
      </c>
      <c r="B48" s="58" t="s">
        <v>93</v>
      </c>
      <c r="C48" s="26" t="s">
        <v>94</v>
      </c>
      <c r="D48" s="68">
        <v>141638</v>
      </c>
      <c r="E48" s="68">
        <v>149825</v>
      </c>
      <c r="F48" s="68">
        <v>153054</v>
      </c>
    </row>
    <row r="49" spans="1:9" s="2" customFormat="1" ht="18.75" customHeight="1">
      <c r="A49" s="54" t="s">
        <v>7</v>
      </c>
      <c r="B49" s="53" t="s">
        <v>95</v>
      </c>
      <c r="C49" s="27" t="s">
        <v>96</v>
      </c>
      <c r="D49" s="70">
        <f>D50</f>
        <v>14714</v>
      </c>
      <c r="E49" s="70">
        <f>E50</f>
        <v>14714</v>
      </c>
      <c r="F49" s="70">
        <f>F50</f>
        <v>14714</v>
      </c>
    </row>
    <row r="50" spans="1:9" ht="32.25" customHeight="1">
      <c r="A50" s="55" t="s">
        <v>7</v>
      </c>
      <c r="B50" s="48" t="s">
        <v>97</v>
      </c>
      <c r="C50" s="23" t="s">
        <v>98</v>
      </c>
      <c r="D50" s="68">
        <f t="shared" ref="D50:F50" si="15">D51</f>
        <v>14714</v>
      </c>
      <c r="E50" s="68">
        <f t="shared" si="15"/>
        <v>14714</v>
      </c>
      <c r="F50" s="68">
        <f t="shared" si="15"/>
        <v>14714</v>
      </c>
    </row>
    <row r="51" spans="1:9" ht="47.25">
      <c r="A51" s="55" t="s">
        <v>7</v>
      </c>
      <c r="B51" s="48" t="s">
        <v>99</v>
      </c>
      <c r="C51" s="23" t="s">
        <v>100</v>
      </c>
      <c r="D51" s="68">
        <v>14714</v>
      </c>
      <c r="E51" s="68">
        <v>14714</v>
      </c>
      <c r="F51" s="68">
        <v>14714</v>
      </c>
    </row>
    <row r="52" spans="1:9" customFormat="1" ht="31.5">
      <c r="A52" s="54" t="s">
        <v>7</v>
      </c>
      <c r="B52" s="52" t="s">
        <v>101</v>
      </c>
      <c r="C52" s="24" t="s">
        <v>102</v>
      </c>
      <c r="D52" s="68">
        <f>D53</f>
        <v>84</v>
      </c>
      <c r="E52" s="68">
        <f>E53</f>
        <v>0</v>
      </c>
      <c r="F52" s="68">
        <f>F53</f>
        <v>0</v>
      </c>
      <c r="G52" s="6"/>
    </row>
    <row r="53" spans="1:9" customFormat="1">
      <c r="A53" s="55" t="s">
        <v>7</v>
      </c>
      <c r="B53" s="48" t="s">
        <v>103</v>
      </c>
      <c r="C53" s="28" t="s">
        <v>104</v>
      </c>
      <c r="D53" s="68">
        <f t="shared" ref="D53:F53" si="16">D54</f>
        <v>84</v>
      </c>
      <c r="E53" s="68">
        <f t="shared" si="16"/>
        <v>0</v>
      </c>
      <c r="F53" s="68">
        <f t="shared" si="16"/>
        <v>0</v>
      </c>
      <c r="G53" s="6"/>
    </row>
    <row r="54" spans="1:9" customFormat="1">
      <c r="A54" s="55" t="s">
        <v>7</v>
      </c>
      <c r="B54" s="47" t="s">
        <v>105</v>
      </c>
      <c r="C54" s="28" t="s">
        <v>106</v>
      </c>
      <c r="D54" s="68">
        <f t="shared" ref="D54:F54" si="17">D55</f>
        <v>84</v>
      </c>
      <c r="E54" s="68">
        <f t="shared" si="17"/>
        <v>0</v>
      </c>
      <c r="F54" s="68">
        <f t="shared" si="17"/>
        <v>0</v>
      </c>
      <c r="G54" s="6"/>
    </row>
    <row r="55" spans="1:9" customFormat="1" ht="32.1" customHeight="1">
      <c r="A55" s="55" t="s">
        <v>7</v>
      </c>
      <c r="B55" s="47" t="s">
        <v>107</v>
      </c>
      <c r="C55" s="23" t="s">
        <v>108</v>
      </c>
      <c r="D55" s="68">
        <v>84</v>
      </c>
      <c r="E55" s="68">
        <v>0</v>
      </c>
      <c r="F55" s="68">
        <v>0</v>
      </c>
      <c r="G55" s="6"/>
    </row>
    <row r="56" spans="1:9" s="2" customFormat="1" ht="47.1" customHeight="1">
      <c r="A56" s="54" t="s">
        <v>7</v>
      </c>
      <c r="B56" s="53" t="s">
        <v>109</v>
      </c>
      <c r="C56" s="24" t="s">
        <v>110</v>
      </c>
      <c r="D56" s="70">
        <f>D57+D68</f>
        <v>87448.4</v>
      </c>
      <c r="E56" s="70">
        <f>E57+E68</f>
        <v>88489.2</v>
      </c>
      <c r="F56" s="70">
        <f>F57+F68</f>
        <v>90583.3</v>
      </c>
      <c r="G56" s="15"/>
      <c r="H56" s="15"/>
      <c r="I56" s="15"/>
    </row>
    <row r="57" spans="1:9" ht="78" customHeight="1">
      <c r="A57" s="55" t="s">
        <v>7</v>
      </c>
      <c r="B57" s="49" t="s">
        <v>111</v>
      </c>
      <c r="C57" s="23" t="s">
        <v>112</v>
      </c>
      <c r="D57" s="71">
        <f>D58+D60+D62+D64+D66</f>
        <v>85488.4</v>
      </c>
      <c r="E57" s="71">
        <f>E58+E60+E62+E64+E66</f>
        <v>86529.2</v>
      </c>
      <c r="F57" s="71">
        <f>F58+F60+F62+F64+F66</f>
        <v>88623.3</v>
      </c>
    </row>
    <row r="58" spans="1:9" ht="63">
      <c r="A58" s="55" t="s">
        <v>7</v>
      </c>
      <c r="B58" s="49" t="s">
        <v>113</v>
      </c>
      <c r="C58" s="23" t="s">
        <v>114</v>
      </c>
      <c r="D58" s="71">
        <f t="shared" ref="D58:F58" si="18">D59</f>
        <v>29299.599999999999</v>
      </c>
      <c r="E58" s="71">
        <f t="shared" si="18"/>
        <v>29407.4</v>
      </c>
      <c r="F58" s="71">
        <f t="shared" si="18"/>
        <v>29519.5</v>
      </c>
    </row>
    <row r="59" spans="1:9" ht="78" customHeight="1">
      <c r="A59" s="55" t="s">
        <v>7</v>
      </c>
      <c r="B59" s="49" t="s">
        <v>115</v>
      </c>
      <c r="C59" s="23" t="s">
        <v>116</v>
      </c>
      <c r="D59" s="68">
        <v>29299.599999999999</v>
      </c>
      <c r="E59" s="68">
        <v>29407.4</v>
      </c>
      <c r="F59" s="68">
        <v>29519.5</v>
      </c>
    </row>
    <row r="60" spans="1:9" ht="63" customHeight="1">
      <c r="A60" s="55" t="s">
        <v>7</v>
      </c>
      <c r="B60" s="58" t="s">
        <v>117</v>
      </c>
      <c r="C60" s="23" t="s">
        <v>118</v>
      </c>
      <c r="D60" s="68">
        <f t="shared" ref="D60:F60" si="19">D61</f>
        <v>51819</v>
      </c>
      <c r="E60" s="68">
        <f t="shared" si="19"/>
        <v>52752</v>
      </c>
      <c r="F60" s="68">
        <f t="shared" si="19"/>
        <v>54734</v>
      </c>
    </row>
    <row r="61" spans="1:9" ht="65.099999999999994" customHeight="1">
      <c r="A61" s="55" t="s">
        <v>7</v>
      </c>
      <c r="B61" s="58" t="s">
        <v>119</v>
      </c>
      <c r="C61" s="23" t="s">
        <v>120</v>
      </c>
      <c r="D61" s="68">
        <v>51819</v>
      </c>
      <c r="E61" s="68">
        <v>52752</v>
      </c>
      <c r="F61" s="68">
        <v>54734</v>
      </c>
    </row>
    <row r="62" spans="1:9" ht="78.75">
      <c r="A62" s="59" t="s">
        <v>7</v>
      </c>
      <c r="B62" s="60" t="s">
        <v>121</v>
      </c>
      <c r="C62" s="29" t="s">
        <v>122</v>
      </c>
      <c r="D62" s="68">
        <f t="shared" ref="D62:F62" si="20">D63</f>
        <v>322</v>
      </c>
      <c r="E62" s="68">
        <f t="shared" si="20"/>
        <v>322</v>
      </c>
      <c r="F62" s="68">
        <f t="shared" si="20"/>
        <v>322</v>
      </c>
    </row>
    <row r="63" spans="1:9" ht="63">
      <c r="A63" s="59" t="s">
        <v>7</v>
      </c>
      <c r="B63" s="60" t="s">
        <v>123</v>
      </c>
      <c r="C63" s="30" t="s">
        <v>124</v>
      </c>
      <c r="D63" s="68">
        <v>322</v>
      </c>
      <c r="E63" s="68">
        <v>322</v>
      </c>
      <c r="F63" s="68">
        <v>322</v>
      </c>
    </row>
    <row r="64" spans="1:9" ht="33" customHeight="1">
      <c r="A64" s="59" t="s">
        <v>7</v>
      </c>
      <c r="B64" s="61" t="s">
        <v>125</v>
      </c>
      <c r="C64" s="31" t="s">
        <v>126</v>
      </c>
      <c r="D64" s="68">
        <f t="shared" ref="D64:F64" si="21">D65</f>
        <v>4046.2</v>
      </c>
      <c r="E64" s="68">
        <f t="shared" si="21"/>
        <v>4046.2</v>
      </c>
      <c r="F64" s="68">
        <f t="shared" si="21"/>
        <v>4046.2</v>
      </c>
    </row>
    <row r="65" spans="1:7" ht="33.950000000000003" customHeight="1">
      <c r="A65" s="59" t="s">
        <v>7</v>
      </c>
      <c r="B65" s="61" t="s">
        <v>127</v>
      </c>
      <c r="C65" s="31" t="s">
        <v>128</v>
      </c>
      <c r="D65" s="68">
        <v>4046.2</v>
      </c>
      <c r="E65" s="68">
        <v>4046.2</v>
      </c>
      <c r="F65" s="68">
        <v>4046.2</v>
      </c>
    </row>
    <row r="66" spans="1:7" ht="32.1" customHeight="1">
      <c r="A66" s="59" t="s">
        <v>7</v>
      </c>
      <c r="B66" s="62" t="s">
        <v>129</v>
      </c>
      <c r="C66" s="32" t="s">
        <v>130</v>
      </c>
      <c r="D66" s="68">
        <f t="shared" ref="D66:F66" si="22">D67</f>
        <v>1.6</v>
      </c>
      <c r="E66" s="68">
        <f t="shared" si="22"/>
        <v>1.6</v>
      </c>
      <c r="F66" s="68">
        <f t="shared" si="22"/>
        <v>1.6</v>
      </c>
    </row>
    <row r="67" spans="1:7" ht="78" customHeight="1">
      <c r="A67" s="59" t="s">
        <v>7</v>
      </c>
      <c r="B67" s="62" t="s">
        <v>131</v>
      </c>
      <c r="C67" s="32" t="s">
        <v>132</v>
      </c>
      <c r="D67" s="68">
        <v>1.6</v>
      </c>
      <c r="E67" s="68">
        <v>1.6</v>
      </c>
      <c r="F67" s="68">
        <v>1.6</v>
      </c>
    </row>
    <row r="68" spans="1:7" ht="78.95" customHeight="1">
      <c r="A68" s="55" t="s">
        <v>7</v>
      </c>
      <c r="B68" s="49" t="s">
        <v>133</v>
      </c>
      <c r="C68" s="23" t="s">
        <v>134</v>
      </c>
      <c r="D68" s="68">
        <f t="shared" ref="D68:F68" si="23">D69</f>
        <v>1960</v>
      </c>
      <c r="E68" s="68">
        <f t="shared" si="23"/>
        <v>1960</v>
      </c>
      <c r="F68" s="68">
        <f t="shared" si="23"/>
        <v>1960</v>
      </c>
    </row>
    <row r="69" spans="1:7" ht="77.099999999999994" customHeight="1">
      <c r="A69" s="55" t="s">
        <v>7</v>
      </c>
      <c r="B69" s="49" t="s">
        <v>135</v>
      </c>
      <c r="C69" s="23" t="s">
        <v>136</v>
      </c>
      <c r="D69" s="68">
        <v>1960</v>
      </c>
      <c r="E69" s="68">
        <v>1960</v>
      </c>
      <c r="F69" s="68">
        <v>1960</v>
      </c>
    </row>
    <row r="70" spans="1:7" s="2" customFormat="1">
      <c r="A70" s="54" t="s">
        <v>7</v>
      </c>
      <c r="B70" s="53" t="s">
        <v>137</v>
      </c>
      <c r="C70" s="24" t="s">
        <v>138</v>
      </c>
      <c r="D70" s="70">
        <f t="shared" ref="D70:F70" si="24">D71</f>
        <v>36176.199999999997</v>
      </c>
      <c r="E70" s="70">
        <f t="shared" si="24"/>
        <v>36176.199999999997</v>
      </c>
      <c r="F70" s="70">
        <f t="shared" si="24"/>
        <v>36176.199999999997</v>
      </c>
    </row>
    <row r="71" spans="1:7">
      <c r="A71" s="55" t="s">
        <v>7</v>
      </c>
      <c r="B71" s="49" t="s">
        <v>139</v>
      </c>
      <c r="C71" s="23" t="s">
        <v>140</v>
      </c>
      <c r="D71" s="68">
        <f t="shared" ref="D71" si="25">D72+D73+D74</f>
        <v>36176.199999999997</v>
      </c>
      <c r="E71" s="68">
        <f t="shared" ref="E71:F71" si="26">E72+E73+E74</f>
        <v>36176.199999999997</v>
      </c>
      <c r="F71" s="68">
        <f t="shared" si="26"/>
        <v>36176.199999999997</v>
      </c>
    </row>
    <row r="72" spans="1:7" ht="35.1" customHeight="1">
      <c r="A72" s="55" t="s">
        <v>7</v>
      </c>
      <c r="B72" s="47" t="s">
        <v>141</v>
      </c>
      <c r="C72" s="23" t="s">
        <v>142</v>
      </c>
      <c r="D72" s="68">
        <v>724.3</v>
      </c>
      <c r="E72" s="68">
        <v>724.3</v>
      </c>
      <c r="F72" s="68">
        <v>724.3</v>
      </c>
      <c r="G72" s="33"/>
    </row>
    <row r="73" spans="1:7">
      <c r="A73" s="55" t="s">
        <v>7</v>
      </c>
      <c r="B73" s="47" t="s">
        <v>143</v>
      </c>
      <c r="C73" s="23" t="s">
        <v>144</v>
      </c>
      <c r="D73" s="68">
        <v>210.7</v>
      </c>
      <c r="E73" s="68">
        <v>210.7</v>
      </c>
      <c r="F73" s="68">
        <v>210.7</v>
      </c>
    </row>
    <row r="74" spans="1:7" ht="17.100000000000001" customHeight="1">
      <c r="A74" s="55" t="s">
        <v>7</v>
      </c>
      <c r="B74" s="47" t="s">
        <v>145</v>
      </c>
      <c r="C74" s="23" t="s">
        <v>146</v>
      </c>
      <c r="D74" s="68">
        <f t="shared" ref="D74" si="27">D75+D76</f>
        <v>35241.199999999997</v>
      </c>
      <c r="E74" s="68">
        <f t="shared" ref="E74:F74" si="28">E75+E76</f>
        <v>35241.199999999997</v>
      </c>
      <c r="F74" s="68">
        <f t="shared" si="28"/>
        <v>35241.199999999997</v>
      </c>
    </row>
    <row r="75" spans="1:7" ht="15.95" customHeight="1">
      <c r="A75" s="55" t="s">
        <v>7</v>
      </c>
      <c r="B75" s="47" t="s">
        <v>147</v>
      </c>
      <c r="C75" s="34" t="s">
        <v>148</v>
      </c>
      <c r="D75" s="68">
        <v>22715.1</v>
      </c>
      <c r="E75" s="68">
        <v>22715.1</v>
      </c>
      <c r="F75" s="68">
        <v>22715.1</v>
      </c>
    </row>
    <row r="76" spans="1:7" ht="18" customHeight="1">
      <c r="A76" s="55" t="s">
        <v>7</v>
      </c>
      <c r="B76" s="47" t="s">
        <v>149</v>
      </c>
      <c r="C76" s="34" t="s">
        <v>150</v>
      </c>
      <c r="D76" s="68">
        <v>12526.1</v>
      </c>
      <c r="E76" s="68">
        <v>12526.1</v>
      </c>
      <c r="F76" s="68">
        <v>12526.1</v>
      </c>
    </row>
    <row r="77" spans="1:7" s="2" customFormat="1" ht="31.5">
      <c r="A77" s="54" t="s">
        <v>7</v>
      </c>
      <c r="B77" s="53" t="s">
        <v>151</v>
      </c>
      <c r="C77" s="24" t="s">
        <v>152</v>
      </c>
      <c r="D77" s="70">
        <f>D81+D78</f>
        <v>1629.9</v>
      </c>
      <c r="E77" s="70">
        <f>E81+E78</f>
        <v>1749.8</v>
      </c>
      <c r="F77" s="70">
        <f>F81+F78</f>
        <v>1881.7</v>
      </c>
    </row>
    <row r="78" spans="1:7" s="2" customFormat="1">
      <c r="A78" s="55" t="s">
        <v>7</v>
      </c>
      <c r="B78" s="62" t="s">
        <v>153</v>
      </c>
      <c r="C78" s="32" t="s">
        <v>154</v>
      </c>
      <c r="D78" s="71">
        <f t="shared" ref="D78:F78" si="29">D79</f>
        <v>1199</v>
      </c>
      <c r="E78" s="71">
        <f t="shared" si="29"/>
        <v>1318.9</v>
      </c>
      <c r="F78" s="71">
        <f t="shared" si="29"/>
        <v>1450.8</v>
      </c>
    </row>
    <row r="79" spans="1:7" s="2" customFormat="1">
      <c r="A79" s="55" t="s">
        <v>7</v>
      </c>
      <c r="B79" s="62" t="s">
        <v>155</v>
      </c>
      <c r="C79" s="32" t="s">
        <v>156</v>
      </c>
      <c r="D79" s="71">
        <f t="shared" ref="D79:F79" si="30">D80</f>
        <v>1199</v>
      </c>
      <c r="E79" s="71">
        <f t="shared" si="30"/>
        <v>1318.9</v>
      </c>
      <c r="F79" s="71">
        <f t="shared" si="30"/>
        <v>1450.8</v>
      </c>
    </row>
    <row r="80" spans="1:7" s="2" customFormat="1" ht="31.5">
      <c r="A80" s="55" t="s">
        <v>7</v>
      </c>
      <c r="B80" s="62" t="s">
        <v>157</v>
      </c>
      <c r="C80" s="32" t="s">
        <v>158</v>
      </c>
      <c r="D80" s="71">
        <v>1199</v>
      </c>
      <c r="E80" s="71">
        <v>1318.9</v>
      </c>
      <c r="F80" s="71">
        <v>1450.8</v>
      </c>
    </row>
    <row r="81" spans="1:7">
      <c r="A81" s="55" t="s">
        <v>7</v>
      </c>
      <c r="B81" s="47" t="s">
        <v>159</v>
      </c>
      <c r="C81" s="23" t="s">
        <v>160</v>
      </c>
      <c r="D81" s="68">
        <f t="shared" ref="D81:F81" si="31">D82+D84</f>
        <v>430.9</v>
      </c>
      <c r="E81" s="68">
        <f t="shared" si="31"/>
        <v>430.9</v>
      </c>
      <c r="F81" s="68">
        <f t="shared" si="31"/>
        <v>430.9</v>
      </c>
    </row>
    <row r="82" spans="1:7" ht="30" customHeight="1">
      <c r="A82" s="55" t="s">
        <v>7</v>
      </c>
      <c r="B82" s="47" t="s">
        <v>161</v>
      </c>
      <c r="C82" s="23" t="s">
        <v>162</v>
      </c>
      <c r="D82" s="68">
        <f t="shared" ref="D82:F82" si="32">D83</f>
        <v>232</v>
      </c>
      <c r="E82" s="68">
        <f t="shared" si="32"/>
        <v>232</v>
      </c>
      <c r="F82" s="68">
        <f t="shared" si="32"/>
        <v>232</v>
      </c>
    </row>
    <row r="83" spans="1:7" ht="33" customHeight="1">
      <c r="A83" s="55" t="s">
        <v>7</v>
      </c>
      <c r="B83" s="47" t="s">
        <v>163</v>
      </c>
      <c r="C83" s="23" t="s">
        <v>164</v>
      </c>
      <c r="D83" s="68">
        <v>232</v>
      </c>
      <c r="E83" s="68">
        <v>232</v>
      </c>
      <c r="F83" s="68">
        <v>232</v>
      </c>
    </row>
    <row r="84" spans="1:7" ht="19.5" customHeight="1">
      <c r="A84" s="55" t="s">
        <v>7</v>
      </c>
      <c r="B84" s="49" t="s">
        <v>165</v>
      </c>
      <c r="C84" s="23" t="s">
        <v>166</v>
      </c>
      <c r="D84" s="68">
        <f t="shared" ref="D84:F84" si="33">D85</f>
        <v>198.9</v>
      </c>
      <c r="E84" s="68">
        <f t="shared" si="33"/>
        <v>198.9</v>
      </c>
      <c r="F84" s="68">
        <f t="shared" si="33"/>
        <v>198.9</v>
      </c>
    </row>
    <row r="85" spans="1:7" ht="18.95" customHeight="1">
      <c r="A85" s="55" t="s">
        <v>7</v>
      </c>
      <c r="B85" s="49" t="s">
        <v>167</v>
      </c>
      <c r="C85" s="26" t="s">
        <v>168</v>
      </c>
      <c r="D85" s="68">
        <v>198.9</v>
      </c>
      <c r="E85" s="68">
        <v>198.9</v>
      </c>
      <c r="F85" s="68">
        <v>198.9</v>
      </c>
    </row>
    <row r="86" spans="1:7" s="2" customFormat="1" ht="31.5">
      <c r="A86" s="54" t="s">
        <v>7</v>
      </c>
      <c r="B86" s="53" t="s">
        <v>169</v>
      </c>
      <c r="C86" s="24" t="s">
        <v>170</v>
      </c>
      <c r="D86" s="70">
        <f>D87+D97</f>
        <v>446034.4</v>
      </c>
      <c r="E86" s="70">
        <f>E87+E97</f>
        <v>245925.00000000003</v>
      </c>
      <c r="F86" s="70">
        <f>F87+F97</f>
        <v>141234.4</v>
      </c>
    </row>
    <row r="87" spans="1:7" ht="30.95" customHeight="1">
      <c r="A87" s="55" t="s">
        <v>7</v>
      </c>
      <c r="B87" s="49" t="s">
        <v>171</v>
      </c>
      <c r="C87" s="35" t="s">
        <v>172</v>
      </c>
      <c r="D87" s="71">
        <f>D88+D90+D92</f>
        <v>435731.3</v>
      </c>
      <c r="E87" s="71">
        <f>E88+E90+E92</f>
        <v>244740.00000000003</v>
      </c>
      <c r="F87" s="71">
        <f>F88+F90+F92</f>
        <v>140887.6</v>
      </c>
    </row>
    <row r="88" spans="1:7" ht="31.5">
      <c r="A88" s="55" t="s">
        <v>7</v>
      </c>
      <c r="B88" s="49" t="s">
        <v>173</v>
      </c>
      <c r="C88" s="23" t="s">
        <v>174</v>
      </c>
      <c r="D88" s="71">
        <f t="shared" ref="D88:F88" si="34">D89</f>
        <v>10809.4</v>
      </c>
      <c r="E88" s="71">
        <f t="shared" si="34"/>
        <v>10809.4</v>
      </c>
      <c r="F88" s="71">
        <f t="shared" si="34"/>
        <v>10809.4</v>
      </c>
      <c r="G88" s="36"/>
    </row>
    <row r="89" spans="1:7" ht="47.25">
      <c r="A89" s="55" t="s">
        <v>7</v>
      </c>
      <c r="B89" s="49" t="s">
        <v>175</v>
      </c>
      <c r="C89" s="23" t="s">
        <v>176</v>
      </c>
      <c r="D89" s="68">
        <v>10809.4</v>
      </c>
      <c r="E89" s="68">
        <v>10809.4</v>
      </c>
      <c r="F89" s="68">
        <v>10809.4</v>
      </c>
    </row>
    <row r="90" spans="1:7" ht="47.1" customHeight="1">
      <c r="A90" s="55" t="s">
        <v>7</v>
      </c>
      <c r="B90" s="49" t="s">
        <v>177</v>
      </c>
      <c r="C90" s="23" t="s">
        <v>178</v>
      </c>
      <c r="D90" s="68">
        <f t="shared" ref="D90:F90" si="35">D91</f>
        <v>405391.3</v>
      </c>
      <c r="E90" s="68">
        <f t="shared" si="35"/>
        <v>214400.00000000003</v>
      </c>
      <c r="F90" s="68">
        <f t="shared" si="35"/>
        <v>110547.6</v>
      </c>
    </row>
    <row r="91" spans="1:7" ht="45.95" customHeight="1">
      <c r="A91" s="55" t="s">
        <v>7</v>
      </c>
      <c r="B91" s="47" t="s">
        <v>179</v>
      </c>
      <c r="C91" s="29" t="s">
        <v>180</v>
      </c>
      <c r="D91" s="68">
        <v>405391.3</v>
      </c>
      <c r="E91" s="68">
        <f>265814.4-51414.4</f>
        <v>214400.00000000003</v>
      </c>
      <c r="F91" s="68">
        <v>110547.6</v>
      </c>
    </row>
    <row r="92" spans="1:7" ht="63.95" customHeight="1">
      <c r="A92" s="55" t="s">
        <v>7</v>
      </c>
      <c r="B92" s="63" t="s">
        <v>181</v>
      </c>
      <c r="C92" s="37" t="s">
        <v>182</v>
      </c>
      <c r="D92" s="68">
        <f>D93+D95</f>
        <v>19530.599999999999</v>
      </c>
      <c r="E92" s="68">
        <f>E93+E95</f>
        <v>19530.599999999999</v>
      </c>
      <c r="F92" s="68">
        <f>F93+F95</f>
        <v>19530.599999999999</v>
      </c>
    </row>
    <row r="93" spans="1:7" ht="63">
      <c r="A93" s="55" t="s">
        <v>7</v>
      </c>
      <c r="B93" s="63" t="s">
        <v>183</v>
      </c>
      <c r="C93" s="37" t="s">
        <v>184</v>
      </c>
      <c r="D93" s="68">
        <f t="shared" ref="D93:F93" si="36">D94</f>
        <v>13863.6</v>
      </c>
      <c r="E93" s="68">
        <f t="shared" si="36"/>
        <v>13863.6</v>
      </c>
      <c r="F93" s="68">
        <f t="shared" si="36"/>
        <v>13863.6</v>
      </c>
    </row>
    <row r="94" spans="1:7" ht="78.75">
      <c r="A94" s="55" t="s">
        <v>7</v>
      </c>
      <c r="B94" s="63" t="s">
        <v>185</v>
      </c>
      <c r="C94" s="37" t="s">
        <v>186</v>
      </c>
      <c r="D94" s="68">
        <v>13863.6</v>
      </c>
      <c r="E94" s="68">
        <v>13863.6</v>
      </c>
      <c r="F94" s="68">
        <v>13863.6</v>
      </c>
    </row>
    <row r="95" spans="1:7" ht="63">
      <c r="A95" s="55" t="s">
        <v>7</v>
      </c>
      <c r="B95" s="64" t="s">
        <v>187</v>
      </c>
      <c r="C95" s="37" t="s">
        <v>188</v>
      </c>
      <c r="D95" s="68">
        <f t="shared" ref="D95:F95" si="37">D96</f>
        <v>5667</v>
      </c>
      <c r="E95" s="68">
        <f t="shared" si="37"/>
        <v>5667</v>
      </c>
      <c r="F95" s="68">
        <f t="shared" si="37"/>
        <v>5667</v>
      </c>
    </row>
    <row r="96" spans="1:7" ht="63">
      <c r="A96" s="55" t="s">
        <v>7</v>
      </c>
      <c r="B96" s="64" t="s">
        <v>189</v>
      </c>
      <c r="C96" s="38" t="s">
        <v>190</v>
      </c>
      <c r="D96" s="68">
        <v>5667</v>
      </c>
      <c r="E96" s="68">
        <v>5667</v>
      </c>
      <c r="F96" s="68">
        <v>5667</v>
      </c>
    </row>
    <row r="97" spans="1:6" ht="33" customHeight="1">
      <c r="A97" s="55" t="s">
        <v>7</v>
      </c>
      <c r="B97" s="49" t="s">
        <v>191</v>
      </c>
      <c r="C97" s="23" t="s">
        <v>192</v>
      </c>
      <c r="D97" s="68">
        <f t="shared" ref="D97:F97" si="38">D98</f>
        <v>10303.1</v>
      </c>
      <c r="E97" s="68">
        <f t="shared" si="38"/>
        <v>1185</v>
      </c>
      <c r="F97" s="68">
        <f t="shared" si="38"/>
        <v>346.8</v>
      </c>
    </row>
    <row r="98" spans="1:6" ht="47.1" customHeight="1">
      <c r="A98" s="55" t="s">
        <v>7</v>
      </c>
      <c r="B98" s="47" t="s">
        <v>193</v>
      </c>
      <c r="C98" s="37" t="s">
        <v>194</v>
      </c>
      <c r="D98" s="68">
        <v>10303.1</v>
      </c>
      <c r="E98" s="68">
        <v>1185</v>
      </c>
      <c r="F98" s="68">
        <v>346.8</v>
      </c>
    </row>
    <row r="99" spans="1:6" s="2" customFormat="1">
      <c r="A99" s="54" t="s">
        <v>7</v>
      </c>
      <c r="B99" s="53" t="s">
        <v>195</v>
      </c>
      <c r="C99" s="24" t="s">
        <v>196</v>
      </c>
      <c r="D99" s="70">
        <f>D100+D113+D107+D109+D111</f>
        <v>1730.4</v>
      </c>
      <c r="E99" s="70">
        <f>E100+E113+E107+E109+E111</f>
        <v>1716.4</v>
      </c>
      <c r="F99" s="70">
        <f>F100+F113+F107+F109+F111</f>
        <v>1747.2</v>
      </c>
    </row>
    <row r="100" spans="1:6" ht="30" customHeight="1">
      <c r="A100" s="55" t="s">
        <v>7</v>
      </c>
      <c r="B100" s="49" t="s">
        <v>197</v>
      </c>
      <c r="C100" s="23" t="s">
        <v>198</v>
      </c>
      <c r="D100" s="71">
        <f t="shared" ref="D100:F100" si="39">D101+D102+D103+D104+D105+D106</f>
        <v>85.4</v>
      </c>
      <c r="E100" s="71">
        <f t="shared" si="39"/>
        <v>71.599999999999994</v>
      </c>
      <c r="F100" s="71">
        <f t="shared" si="39"/>
        <v>82.4</v>
      </c>
    </row>
    <row r="101" spans="1:6" ht="78.75">
      <c r="A101" s="55" t="s">
        <v>7</v>
      </c>
      <c r="B101" s="49" t="s">
        <v>199</v>
      </c>
      <c r="C101" s="34" t="s">
        <v>200</v>
      </c>
      <c r="D101" s="68">
        <v>28.5</v>
      </c>
      <c r="E101" s="68">
        <v>22.7</v>
      </c>
      <c r="F101" s="68">
        <v>26.5</v>
      </c>
    </row>
    <row r="102" spans="1:6" ht="95.1" customHeight="1">
      <c r="A102" s="55" t="s">
        <v>7</v>
      </c>
      <c r="B102" s="49" t="s">
        <v>201</v>
      </c>
      <c r="C102" s="34" t="s">
        <v>202</v>
      </c>
      <c r="D102" s="71">
        <v>14.5</v>
      </c>
      <c r="E102" s="71">
        <v>13</v>
      </c>
      <c r="F102" s="71">
        <v>14.5</v>
      </c>
    </row>
    <row r="103" spans="1:6" ht="63" customHeight="1">
      <c r="A103" s="55" t="s">
        <v>7</v>
      </c>
      <c r="B103" s="49" t="s">
        <v>203</v>
      </c>
      <c r="C103" s="34" t="s">
        <v>204</v>
      </c>
      <c r="D103" s="68">
        <v>6</v>
      </c>
      <c r="E103" s="68">
        <v>4.5</v>
      </c>
      <c r="F103" s="68">
        <v>6</v>
      </c>
    </row>
    <row r="104" spans="1:6" ht="63" customHeight="1">
      <c r="A104" s="55" t="s">
        <v>7</v>
      </c>
      <c r="B104" s="49" t="s">
        <v>205</v>
      </c>
      <c r="C104" s="34" t="s">
        <v>206</v>
      </c>
      <c r="D104" s="68">
        <v>2.4</v>
      </c>
      <c r="E104" s="68">
        <v>2.4</v>
      </c>
      <c r="F104" s="68">
        <v>2.4</v>
      </c>
    </row>
    <row r="105" spans="1:6" ht="81" customHeight="1">
      <c r="A105" s="55" t="s">
        <v>7</v>
      </c>
      <c r="B105" s="49" t="s">
        <v>207</v>
      </c>
      <c r="C105" s="34" t="s">
        <v>208</v>
      </c>
      <c r="D105" s="68">
        <v>4</v>
      </c>
      <c r="E105" s="68">
        <v>5</v>
      </c>
      <c r="F105" s="68">
        <v>4</v>
      </c>
    </row>
    <row r="106" spans="1:6" ht="78" customHeight="1">
      <c r="A106" s="55" t="s">
        <v>7</v>
      </c>
      <c r="B106" s="49" t="s">
        <v>209</v>
      </c>
      <c r="C106" s="34" t="s">
        <v>210</v>
      </c>
      <c r="D106" s="68">
        <v>30</v>
      </c>
      <c r="E106" s="68">
        <v>24</v>
      </c>
      <c r="F106" s="68">
        <v>29</v>
      </c>
    </row>
    <row r="107" spans="1:6" ht="32.1" customHeight="1">
      <c r="A107" s="55" t="s">
        <v>7</v>
      </c>
      <c r="B107" s="61" t="s">
        <v>211</v>
      </c>
      <c r="C107" s="31" t="s">
        <v>212</v>
      </c>
      <c r="D107" s="68">
        <f t="shared" ref="D107:F107" si="40">D108</f>
        <v>82.8</v>
      </c>
      <c r="E107" s="68">
        <f t="shared" si="40"/>
        <v>95.9</v>
      </c>
      <c r="F107" s="68">
        <f t="shared" si="40"/>
        <v>107.9</v>
      </c>
    </row>
    <row r="108" spans="1:6" ht="48" customHeight="1">
      <c r="A108" s="55" t="s">
        <v>7</v>
      </c>
      <c r="B108" s="61" t="s">
        <v>213</v>
      </c>
      <c r="C108" s="31" t="s">
        <v>214</v>
      </c>
      <c r="D108" s="68">
        <v>82.8</v>
      </c>
      <c r="E108" s="68">
        <v>95.9</v>
      </c>
      <c r="F108" s="68">
        <v>107.9</v>
      </c>
    </row>
    <row r="109" spans="1:6" ht="77.099999999999994" customHeight="1">
      <c r="A109" s="55" t="s">
        <v>7</v>
      </c>
      <c r="B109" s="62" t="s">
        <v>215</v>
      </c>
      <c r="C109" s="32" t="s">
        <v>216</v>
      </c>
      <c r="D109" s="68">
        <f t="shared" ref="D109:F109" si="41">D110</f>
        <v>73</v>
      </c>
      <c r="E109" s="68">
        <f t="shared" si="41"/>
        <v>80</v>
      </c>
      <c r="F109" s="68">
        <f t="shared" si="41"/>
        <v>88</v>
      </c>
    </row>
    <row r="110" spans="1:6" ht="63" customHeight="1">
      <c r="A110" s="55" t="s">
        <v>7</v>
      </c>
      <c r="B110" s="62" t="s">
        <v>217</v>
      </c>
      <c r="C110" s="32" t="s">
        <v>218</v>
      </c>
      <c r="D110" s="68">
        <v>73</v>
      </c>
      <c r="E110" s="68">
        <v>80</v>
      </c>
      <c r="F110" s="68">
        <v>88</v>
      </c>
    </row>
    <row r="111" spans="1:6" ht="63" customHeight="1">
      <c r="A111" s="55" t="s">
        <v>7</v>
      </c>
      <c r="B111" s="61" t="s">
        <v>219</v>
      </c>
      <c r="C111" s="31" t="s">
        <v>220</v>
      </c>
      <c r="D111" s="68">
        <f>D112</f>
        <v>144.6</v>
      </c>
      <c r="E111" s="68">
        <f>E112</f>
        <v>144.6</v>
      </c>
      <c r="F111" s="68">
        <f>F112</f>
        <v>144.6</v>
      </c>
    </row>
    <row r="112" spans="1:6" ht="63" customHeight="1">
      <c r="A112" s="55" t="s">
        <v>7</v>
      </c>
      <c r="B112" s="61" t="s">
        <v>221</v>
      </c>
      <c r="C112" s="31" t="s">
        <v>222</v>
      </c>
      <c r="D112" s="68">
        <v>144.6</v>
      </c>
      <c r="E112" s="68">
        <v>144.6</v>
      </c>
      <c r="F112" s="68">
        <v>144.6</v>
      </c>
    </row>
    <row r="113" spans="1:7" ht="18" customHeight="1">
      <c r="A113" s="55" t="s">
        <v>7</v>
      </c>
      <c r="B113" s="49" t="s">
        <v>223</v>
      </c>
      <c r="C113" s="39" t="s">
        <v>224</v>
      </c>
      <c r="D113" s="71">
        <f t="shared" ref="D113:F113" si="42">D114</f>
        <v>1344.6</v>
      </c>
      <c r="E113" s="71">
        <f t="shared" si="42"/>
        <v>1324.3</v>
      </c>
      <c r="F113" s="71">
        <f t="shared" si="42"/>
        <v>1324.3</v>
      </c>
    </row>
    <row r="114" spans="1:7" ht="157.5">
      <c r="A114" s="55" t="s">
        <v>225</v>
      </c>
      <c r="B114" s="49" t="s">
        <v>226</v>
      </c>
      <c r="C114" s="23" t="s">
        <v>227</v>
      </c>
      <c r="D114" s="71">
        <v>1344.6</v>
      </c>
      <c r="E114" s="71">
        <v>1324.3</v>
      </c>
      <c r="F114" s="71">
        <v>1324.3</v>
      </c>
    </row>
    <row r="115" spans="1:7" s="2" customFormat="1">
      <c r="A115" s="54" t="s">
        <v>7</v>
      </c>
      <c r="B115" s="52" t="s">
        <v>228</v>
      </c>
      <c r="C115" s="40" t="s">
        <v>229</v>
      </c>
      <c r="D115" s="69">
        <f>D116</f>
        <v>1355735.5</v>
      </c>
      <c r="E115" s="69">
        <f>E116</f>
        <v>1285486.8999999999</v>
      </c>
      <c r="F115" s="69">
        <f>F116</f>
        <v>1281774.1000000001</v>
      </c>
    </row>
    <row r="116" spans="1:7" s="2" customFormat="1" ht="33" customHeight="1">
      <c r="A116" s="54" t="s">
        <v>7</v>
      </c>
      <c r="B116" s="65" t="s">
        <v>230</v>
      </c>
      <c r="C116" s="24" t="s">
        <v>231</v>
      </c>
      <c r="D116" s="69">
        <f>D117+D145</f>
        <v>1355735.5</v>
      </c>
      <c r="E116" s="69">
        <f>E117+E145</f>
        <v>1285486.8999999999</v>
      </c>
      <c r="F116" s="69">
        <f>F117+F145</f>
        <v>1281774.1000000001</v>
      </c>
    </row>
    <row r="117" spans="1:7" s="2" customFormat="1" ht="30.95" customHeight="1">
      <c r="A117" s="54" t="s">
        <v>7</v>
      </c>
      <c r="B117" s="53" t="s">
        <v>232</v>
      </c>
      <c r="C117" s="24" t="s">
        <v>233</v>
      </c>
      <c r="D117" s="69">
        <f>D122+D128+D130+D132+D134+D118</f>
        <v>421813.4</v>
      </c>
      <c r="E117" s="69">
        <f>E122+E128+E130+E132+E134+E118</f>
        <v>341863</v>
      </c>
      <c r="F117" s="69">
        <f>F122+F128+F130+F132+F134+F118</f>
        <v>344803.5</v>
      </c>
      <c r="G117" s="41"/>
    </row>
    <row r="118" spans="1:7" s="2" customFormat="1" ht="31.5">
      <c r="A118" s="55" t="s">
        <v>7</v>
      </c>
      <c r="B118" s="49" t="s">
        <v>234</v>
      </c>
      <c r="C118" s="23" t="s">
        <v>235</v>
      </c>
      <c r="D118" s="68">
        <f t="shared" ref="D118:F118" si="43">D119</f>
        <v>113712.2</v>
      </c>
      <c r="E118" s="68">
        <f t="shared" si="43"/>
        <v>0</v>
      </c>
      <c r="F118" s="68">
        <f t="shared" si="43"/>
        <v>0</v>
      </c>
    </row>
    <row r="119" spans="1:7" s="2" customFormat="1" ht="30.95" customHeight="1">
      <c r="A119" s="55" t="s">
        <v>7</v>
      </c>
      <c r="B119" s="49" t="s">
        <v>236</v>
      </c>
      <c r="C119" s="23" t="s">
        <v>237</v>
      </c>
      <c r="D119" s="68">
        <f>D121</f>
        <v>113712.2</v>
      </c>
      <c r="E119" s="68">
        <f>E121</f>
        <v>0</v>
      </c>
      <c r="F119" s="68">
        <f>F121</f>
        <v>0</v>
      </c>
    </row>
    <row r="120" spans="1:7" s="2" customFormat="1">
      <c r="A120" s="54"/>
      <c r="B120" s="53"/>
      <c r="C120" s="23" t="s">
        <v>238</v>
      </c>
      <c r="D120" s="69"/>
      <c r="E120" s="69"/>
      <c r="F120" s="69"/>
    </row>
    <row r="121" spans="1:7" s="2" customFormat="1" ht="34.5" customHeight="1">
      <c r="A121" s="55" t="s">
        <v>7</v>
      </c>
      <c r="B121" s="49" t="s">
        <v>236</v>
      </c>
      <c r="C121" s="23" t="s">
        <v>239</v>
      </c>
      <c r="D121" s="68">
        <v>113712.2</v>
      </c>
      <c r="E121" s="68">
        <v>0</v>
      </c>
      <c r="F121" s="68">
        <v>0</v>
      </c>
    </row>
    <row r="122" spans="1:7" s="2" customFormat="1" ht="78" customHeight="1">
      <c r="A122" s="55" t="s">
        <v>7</v>
      </c>
      <c r="B122" s="49" t="s">
        <v>240</v>
      </c>
      <c r="C122" s="29" t="s">
        <v>241</v>
      </c>
      <c r="D122" s="68">
        <f t="shared" ref="D122:F122" si="44">D123</f>
        <v>153801.60000000001</v>
      </c>
      <c r="E122" s="68">
        <f t="shared" si="44"/>
        <v>159953.60000000001</v>
      </c>
      <c r="F122" s="68">
        <f t="shared" si="44"/>
        <v>166351.70000000001</v>
      </c>
    </row>
    <row r="123" spans="1:7" ht="78" customHeight="1">
      <c r="A123" s="55" t="s">
        <v>7</v>
      </c>
      <c r="B123" s="49" t="s">
        <v>242</v>
      </c>
      <c r="C123" s="29" t="s">
        <v>243</v>
      </c>
      <c r="D123" s="68">
        <f>D125+D126+D127</f>
        <v>153801.60000000001</v>
      </c>
      <c r="E123" s="68">
        <f>E125+E126+E127</f>
        <v>159953.60000000001</v>
      </c>
      <c r="F123" s="68">
        <f>F125+F126+F127</f>
        <v>166351.70000000001</v>
      </c>
    </row>
    <row r="124" spans="1:7" ht="17.100000000000001" customHeight="1">
      <c r="A124" s="55"/>
      <c r="B124" s="49"/>
      <c r="C124" s="35" t="s">
        <v>244</v>
      </c>
      <c r="D124" s="68"/>
      <c r="E124" s="68"/>
      <c r="F124" s="68"/>
    </row>
    <row r="125" spans="1:7" ht="47.25">
      <c r="A125" s="55" t="s">
        <v>7</v>
      </c>
      <c r="B125" s="49" t="s">
        <v>242</v>
      </c>
      <c r="C125" s="23" t="s">
        <v>245</v>
      </c>
      <c r="D125" s="68">
        <v>12885.9</v>
      </c>
      <c r="E125" s="68">
        <v>13401.4</v>
      </c>
      <c r="F125" s="68">
        <v>13937.4</v>
      </c>
    </row>
    <row r="126" spans="1:7" ht="30" customHeight="1">
      <c r="A126" s="55" t="s">
        <v>7</v>
      </c>
      <c r="B126" s="49" t="s">
        <v>242</v>
      </c>
      <c r="C126" s="23" t="s">
        <v>246</v>
      </c>
      <c r="D126" s="68">
        <v>133736</v>
      </c>
      <c r="E126" s="68">
        <v>139085.4</v>
      </c>
      <c r="F126" s="68">
        <v>144648.79999999999</v>
      </c>
    </row>
    <row r="127" spans="1:7" ht="45" customHeight="1">
      <c r="A127" s="55" t="s">
        <v>7</v>
      </c>
      <c r="B127" s="49" t="s">
        <v>242</v>
      </c>
      <c r="C127" s="23" t="s">
        <v>247</v>
      </c>
      <c r="D127" s="68">
        <v>7179.7</v>
      </c>
      <c r="E127" s="68">
        <v>7466.8</v>
      </c>
      <c r="F127" s="68">
        <v>7765.5</v>
      </c>
    </row>
    <row r="128" spans="1:7" ht="48" customHeight="1">
      <c r="A128" s="55" t="s">
        <v>7</v>
      </c>
      <c r="B128" s="47" t="s">
        <v>248</v>
      </c>
      <c r="C128" s="23" t="s">
        <v>249</v>
      </c>
      <c r="D128" s="68">
        <f t="shared" ref="D128:F128" si="45">D129</f>
        <v>29791.200000000001</v>
      </c>
      <c r="E128" s="68">
        <f t="shared" si="45"/>
        <v>27233.9</v>
      </c>
      <c r="F128" s="68">
        <f t="shared" si="45"/>
        <v>26228.2</v>
      </c>
    </row>
    <row r="129" spans="1:6" ht="62.1" customHeight="1">
      <c r="A129" s="55" t="s">
        <v>7</v>
      </c>
      <c r="B129" s="47" t="s">
        <v>250</v>
      </c>
      <c r="C129" s="23" t="s">
        <v>251</v>
      </c>
      <c r="D129" s="68">
        <v>29791.200000000001</v>
      </c>
      <c r="E129" s="68">
        <v>27233.9</v>
      </c>
      <c r="F129" s="68">
        <v>26228.2</v>
      </c>
    </row>
    <row r="130" spans="1:6" ht="18" customHeight="1">
      <c r="A130" s="55" t="s">
        <v>7</v>
      </c>
      <c r="B130" s="49" t="s">
        <v>252</v>
      </c>
      <c r="C130" s="23" t="s">
        <v>253</v>
      </c>
      <c r="D130" s="68">
        <f t="shared" ref="D130:F130" si="46">D131</f>
        <v>1627.2</v>
      </c>
      <c r="E130" s="68">
        <f t="shared" si="46"/>
        <v>44435.1</v>
      </c>
      <c r="F130" s="68">
        <f t="shared" si="46"/>
        <v>44435.1</v>
      </c>
    </row>
    <row r="131" spans="1:6" ht="31.5">
      <c r="A131" s="55" t="s">
        <v>7</v>
      </c>
      <c r="B131" s="49" t="s">
        <v>254</v>
      </c>
      <c r="C131" s="23" t="s">
        <v>255</v>
      </c>
      <c r="D131" s="68">
        <v>1627.2</v>
      </c>
      <c r="E131" s="68">
        <v>44435.1</v>
      </c>
      <c r="F131" s="68">
        <v>44435.1</v>
      </c>
    </row>
    <row r="132" spans="1:6" ht="33.950000000000003" customHeight="1">
      <c r="A132" s="55" t="s">
        <v>7</v>
      </c>
      <c r="B132" s="49" t="s">
        <v>256</v>
      </c>
      <c r="C132" s="23" t="s">
        <v>257</v>
      </c>
      <c r="D132" s="68">
        <f t="shared" ref="D132:F132" si="47">D133</f>
        <v>4714.1000000000004</v>
      </c>
      <c r="E132" s="68">
        <f t="shared" si="47"/>
        <v>4714.1000000000004</v>
      </c>
      <c r="F132" s="68">
        <f t="shared" si="47"/>
        <v>4714.1000000000004</v>
      </c>
    </row>
    <row r="133" spans="1:6" ht="30" customHeight="1">
      <c r="A133" s="55" t="s">
        <v>7</v>
      </c>
      <c r="B133" s="49" t="s">
        <v>258</v>
      </c>
      <c r="C133" s="23" t="s">
        <v>259</v>
      </c>
      <c r="D133" s="68">
        <v>4714.1000000000004</v>
      </c>
      <c r="E133" s="68">
        <v>4714.1000000000004</v>
      </c>
      <c r="F133" s="68">
        <v>4714.1000000000004</v>
      </c>
    </row>
    <row r="134" spans="1:6" ht="16.5" customHeight="1">
      <c r="A134" s="55" t="s">
        <v>7</v>
      </c>
      <c r="B134" s="49" t="s">
        <v>260</v>
      </c>
      <c r="C134" s="23" t="s">
        <v>261</v>
      </c>
      <c r="D134" s="68">
        <f t="shared" ref="D134:F134" si="48">D135</f>
        <v>118167.1</v>
      </c>
      <c r="E134" s="68">
        <f t="shared" si="48"/>
        <v>105526.3</v>
      </c>
      <c r="F134" s="68">
        <f t="shared" si="48"/>
        <v>103074.4</v>
      </c>
    </row>
    <row r="135" spans="1:6" ht="19.5" customHeight="1">
      <c r="A135" s="55" t="s">
        <v>7</v>
      </c>
      <c r="B135" s="49" t="s">
        <v>262</v>
      </c>
      <c r="C135" s="23" t="s">
        <v>263</v>
      </c>
      <c r="D135" s="68">
        <f>D137+D138+D139+D140+D141+D143+D144+D142</f>
        <v>118167.1</v>
      </c>
      <c r="E135" s="68">
        <f>E137+E138+E139+E140+E141+E143+E144+E142</f>
        <v>105526.3</v>
      </c>
      <c r="F135" s="68">
        <f>F137+F138+F139+F140+F141+F143+F144+F142</f>
        <v>103074.4</v>
      </c>
    </row>
    <row r="136" spans="1:6" ht="15" customHeight="1">
      <c r="A136" s="55"/>
      <c r="B136" s="49"/>
      <c r="C136" s="23" t="s">
        <v>264</v>
      </c>
      <c r="D136" s="72"/>
      <c r="E136" s="72"/>
      <c r="F136" s="72"/>
    </row>
    <row r="137" spans="1:6" ht="77.099999999999994" customHeight="1">
      <c r="A137" s="55" t="s">
        <v>7</v>
      </c>
      <c r="B137" s="49" t="s">
        <v>262</v>
      </c>
      <c r="C137" s="23" t="s">
        <v>265</v>
      </c>
      <c r="D137" s="68">
        <v>3975.3</v>
      </c>
      <c r="E137" s="68">
        <v>3975.3</v>
      </c>
      <c r="F137" s="68">
        <v>3975.3</v>
      </c>
    </row>
    <row r="138" spans="1:6">
      <c r="A138" s="55" t="s">
        <v>7</v>
      </c>
      <c r="B138" s="49" t="s">
        <v>262</v>
      </c>
      <c r="C138" s="23" t="s">
        <v>266</v>
      </c>
      <c r="D138" s="68">
        <v>3954.7</v>
      </c>
      <c r="E138" s="68">
        <v>3954.7</v>
      </c>
      <c r="F138" s="68">
        <v>3954.7</v>
      </c>
    </row>
    <row r="139" spans="1:6" ht="30" customHeight="1">
      <c r="A139" s="55" t="s">
        <v>7</v>
      </c>
      <c r="B139" s="49" t="s">
        <v>262</v>
      </c>
      <c r="C139" s="23" t="s">
        <v>267</v>
      </c>
      <c r="D139" s="68">
        <v>194.6</v>
      </c>
      <c r="E139" s="68">
        <v>194.6</v>
      </c>
      <c r="F139" s="68">
        <v>194.6</v>
      </c>
    </row>
    <row r="140" spans="1:6" ht="33" customHeight="1">
      <c r="A140" s="55" t="s">
        <v>7</v>
      </c>
      <c r="B140" s="49" t="s">
        <v>262</v>
      </c>
      <c r="C140" s="23" t="s">
        <v>268</v>
      </c>
      <c r="D140" s="68">
        <v>13506.9</v>
      </c>
      <c r="E140" s="68">
        <v>13506.9</v>
      </c>
      <c r="F140" s="68">
        <v>13506.9</v>
      </c>
    </row>
    <row r="141" spans="1:6" ht="17.100000000000001" customHeight="1">
      <c r="A141" s="55" t="s">
        <v>7</v>
      </c>
      <c r="B141" s="49" t="s">
        <v>262</v>
      </c>
      <c r="C141" s="23" t="s">
        <v>269</v>
      </c>
      <c r="D141" s="68">
        <v>990.8</v>
      </c>
      <c r="E141" s="68">
        <v>990.8</v>
      </c>
      <c r="F141" s="68">
        <v>990.8</v>
      </c>
    </row>
    <row r="142" spans="1:6" ht="31.5">
      <c r="A142" s="55" t="s">
        <v>7</v>
      </c>
      <c r="B142" s="49" t="s">
        <v>262</v>
      </c>
      <c r="C142" s="23" t="s">
        <v>270</v>
      </c>
      <c r="D142" s="68">
        <v>12640.8</v>
      </c>
      <c r="E142" s="68">
        <v>0</v>
      </c>
      <c r="F142" s="68">
        <v>0</v>
      </c>
    </row>
    <row r="143" spans="1:6" ht="31.5">
      <c r="A143" s="55" t="s">
        <v>7</v>
      </c>
      <c r="B143" s="49" t="s">
        <v>262</v>
      </c>
      <c r="C143" s="23" t="s">
        <v>271</v>
      </c>
      <c r="D143" s="68">
        <v>80452.100000000006</v>
      </c>
      <c r="E143" s="68">
        <v>80452.100000000006</v>
      </c>
      <c r="F143" s="68">
        <v>80452.100000000006</v>
      </c>
    </row>
    <row r="144" spans="1:6" ht="31.5">
      <c r="A144" s="55" t="s">
        <v>7</v>
      </c>
      <c r="B144" s="49" t="s">
        <v>262</v>
      </c>
      <c r="C144" s="23" t="s">
        <v>272</v>
      </c>
      <c r="D144" s="68">
        <v>2451.9</v>
      </c>
      <c r="E144" s="68">
        <v>2451.9</v>
      </c>
      <c r="F144" s="68">
        <v>0</v>
      </c>
    </row>
    <row r="145" spans="1:7" s="2" customFormat="1">
      <c r="A145" s="54" t="s">
        <v>7</v>
      </c>
      <c r="B145" s="65" t="s">
        <v>273</v>
      </c>
      <c r="C145" s="24" t="s">
        <v>274</v>
      </c>
      <c r="D145" s="69">
        <f>D146+D148+D150+D152+D154+D156+D158</f>
        <v>933922.1</v>
      </c>
      <c r="E145" s="69">
        <f>E146+E148+E150+E152+E154+E156+E158</f>
        <v>943623.9</v>
      </c>
      <c r="F145" s="69">
        <f>F146+F148+F150+F152+F154+F156+F158</f>
        <v>936970.6</v>
      </c>
      <c r="G145" s="41"/>
    </row>
    <row r="146" spans="1:7" s="2" customFormat="1" ht="63.95" customHeight="1">
      <c r="A146" s="55" t="s">
        <v>7</v>
      </c>
      <c r="B146" s="47" t="s">
        <v>275</v>
      </c>
      <c r="C146" s="23" t="s">
        <v>276</v>
      </c>
      <c r="D146" s="68">
        <f t="shared" ref="D146:F146" si="49">D147</f>
        <v>19285.099999999999</v>
      </c>
      <c r="E146" s="68">
        <f t="shared" si="49"/>
        <v>19285.099999999999</v>
      </c>
      <c r="F146" s="68">
        <f t="shared" si="49"/>
        <v>19285.099999999999</v>
      </c>
    </row>
    <row r="147" spans="1:7" ht="65.099999999999994" customHeight="1">
      <c r="A147" s="55" t="s">
        <v>7</v>
      </c>
      <c r="B147" s="47" t="s">
        <v>277</v>
      </c>
      <c r="C147" s="23" t="s">
        <v>278</v>
      </c>
      <c r="D147" s="68">
        <v>19285.099999999999</v>
      </c>
      <c r="E147" s="68">
        <v>19285.099999999999</v>
      </c>
      <c r="F147" s="68">
        <v>19285.099999999999</v>
      </c>
    </row>
    <row r="148" spans="1:7" ht="62.1" customHeight="1">
      <c r="A148" s="55" t="s">
        <v>7</v>
      </c>
      <c r="B148" s="47" t="s">
        <v>279</v>
      </c>
      <c r="C148" s="23" t="s">
        <v>280</v>
      </c>
      <c r="D148" s="68">
        <f t="shared" ref="D148:F148" si="50">D149</f>
        <v>8730.2999999999993</v>
      </c>
      <c r="E148" s="68">
        <f t="shared" si="50"/>
        <v>5238.2</v>
      </c>
      <c r="F148" s="68">
        <f t="shared" si="50"/>
        <v>5238.2</v>
      </c>
      <c r="G148" s="42"/>
    </row>
    <row r="149" spans="1:7" ht="62.1" customHeight="1">
      <c r="A149" s="55" t="s">
        <v>7</v>
      </c>
      <c r="B149" s="47" t="s">
        <v>281</v>
      </c>
      <c r="C149" s="23" t="s">
        <v>282</v>
      </c>
      <c r="D149" s="68">
        <v>8730.2999999999993</v>
      </c>
      <c r="E149" s="68">
        <v>5238.2</v>
      </c>
      <c r="F149" s="68">
        <v>5238.2</v>
      </c>
    </row>
    <row r="150" spans="1:7" ht="48" customHeight="1">
      <c r="A150" s="55" t="s">
        <v>7</v>
      </c>
      <c r="B150" s="64" t="s">
        <v>283</v>
      </c>
      <c r="C150" s="23" t="s">
        <v>284</v>
      </c>
      <c r="D150" s="68">
        <f t="shared" ref="D150:F150" si="51">D151</f>
        <v>4781.3</v>
      </c>
      <c r="E150" s="68">
        <f t="shared" si="51"/>
        <v>5234</v>
      </c>
      <c r="F150" s="68">
        <f t="shared" si="51"/>
        <v>5421.2</v>
      </c>
    </row>
    <row r="151" spans="1:7" ht="47.25">
      <c r="A151" s="55" t="s">
        <v>7</v>
      </c>
      <c r="B151" s="64" t="s">
        <v>285</v>
      </c>
      <c r="C151" s="23" t="s">
        <v>286</v>
      </c>
      <c r="D151" s="68">
        <v>4781.3</v>
      </c>
      <c r="E151" s="68">
        <v>5234</v>
      </c>
      <c r="F151" s="68">
        <v>5421.2</v>
      </c>
    </row>
    <row r="152" spans="1:7" ht="48.95" customHeight="1">
      <c r="A152" s="55" t="s">
        <v>7</v>
      </c>
      <c r="B152" s="49" t="s">
        <v>287</v>
      </c>
      <c r="C152" s="23" t="s">
        <v>288</v>
      </c>
      <c r="D152" s="68">
        <f t="shared" ref="D152:F152" si="52">D153</f>
        <v>18.2</v>
      </c>
      <c r="E152" s="68">
        <f t="shared" si="52"/>
        <v>197.3</v>
      </c>
      <c r="F152" s="68">
        <f t="shared" si="52"/>
        <v>17.7</v>
      </c>
    </row>
    <row r="153" spans="1:7" ht="60.95" customHeight="1">
      <c r="A153" s="55" t="s">
        <v>7</v>
      </c>
      <c r="B153" s="49" t="s">
        <v>289</v>
      </c>
      <c r="C153" s="23" t="s">
        <v>290</v>
      </c>
      <c r="D153" s="68">
        <v>18.2</v>
      </c>
      <c r="E153" s="68">
        <v>197.3</v>
      </c>
      <c r="F153" s="68">
        <v>17.7</v>
      </c>
    </row>
    <row r="154" spans="1:7" ht="60" customHeight="1">
      <c r="A154" s="55" t="s">
        <v>7</v>
      </c>
      <c r="B154" s="49" t="s">
        <v>291</v>
      </c>
      <c r="C154" s="23" t="s">
        <v>292</v>
      </c>
      <c r="D154" s="68">
        <f t="shared" ref="D154:F154" si="53">D155</f>
        <v>6487.8</v>
      </c>
      <c r="E154" s="68">
        <f t="shared" si="53"/>
        <v>6549.1</v>
      </c>
      <c r="F154" s="68">
        <f t="shared" si="53"/>
        <v>6549.1</v>
      </c>
    </row>
    <row r="155" spans="1:7" ht="62.1" customHeight="1">
      <c r="A155" s="55" t="s">
        <v>7</v>
      </c>
      <c r="B155" s="49" t="s">
        <v>293</v>
      </c>
      <c r="C155" s="23" t="s">
        <v>294</v>
      </c>
      <c r="D155" s="68">
        <f>6756.9-269.1</f>
        <v>6487.8</v>
      </c>
      <c r="E155" s="68">
        <v>6549.1</v>
      </c>
      <c r="F155" s="68">
        <v>6549.1</v>
      </c>
    </row>
    <row r="156" spans="1:7" ht="96" customHeight="1">
      <c r="A156" s="55" t="s">
        <v>7</v>
      </c>
      <c r="B156" s="49" t="s">
        <v>295</v>
      </c>
      <c r="C156" s="23" t="s">
        <v>296</v>
      </c>
      <c r="D156" s="68">
        <f t="shared" ref="D156:F156" si="54">D157</f>
        <v>55465.2</v>
      </c>
      <c r="E156" s="68">
        <f t="shared" si="54"/>
        <v>55465.2</v>
      </c>
      <c r="F156" s="68">
        <f t="shared" si="54"/>
        <v>55465.2</v>
      </c>
    </row>
    <row r="157" spans="1:7" ht="96" customHeight="1">
      <c r="A157" s="55" t="s">
        <v>7</v>
      </c>
      <c r="B157" s="49" t="s">
        <v>297</v>
      </c>
      <c r="C157" s="23" t="s">
        <v>298</v>
      </c>
      <c r="D157" s="68">
        <v>55465.2</v>
      </c>
      <c r="E157" s="68">
        <v>55465.2</v>
      </c>
      <c r="F157" s="68">
        <v>55465.2</v>
      </c>
    </row>
    <row r="158" spans="1:7">
      <c r="A158" s="55" t="s">
        <v>7</v>
      </c>
      <c r="B158" s="47" t="s">
        <v>299</v>
      </c>
      <c r="C158" s="23" t="s">
        <v>300</v>
      </c>
      <c r="D158" s="68">
        <f t="shared" ref="D158:F158" si="55">D159</f>
        <v>839154.2</v>
      </c>
      <c r="E158" s="68">
        <f t="shared" si="55"/>
        <v>851655</v>
      </c>
      <c r="F158" s="68">
        <f t="shared" si="55"/>
        <v>844994.1</v>
      </c>
    </row>
    <row r="159" spans="1:7">
      <c r="A159" s="55" t="s">
        <v>7</v>
      </c>
      <c r="B159" s="47" t="s">
        <v>301</v>
      </c>
      <c r="C159" s="23" t="s">
        <v>302</v>
      </c>
      <c r="D159" s="68">
        <f t="shared" ref="D159:F159" si="56">D161+D162+D163+D164+D165+D166+D167</f>
        <v>839154.2</v>
      </c>
      <c r="E159" s="68">
        <f t="shared" si="56"/>
        <v>851655</v>
      </c>
      <c r="F159" s="68">
        <f t="shared" si="56"/>
        <v>844994.1</v>
      </c>
    </row>
    <row r="160" spans="1:7">
      <c r="A160" s="55"/>
      <c r="B160" s="47"/>
      <c r="C160" s="23" t="s">
        <v>238</v>
      </c>
      <c r="D160" s="72"/>
      <c r="E160" s="72"/>
      <c r="F160" s="72"/>
    </row>
    <row r="161" spans="1:8" ht="47.25" customHeight="1">
      <c r="A161" s="55" t="s">
        <v>7</v>
      </c>
      <c r="B161" s="47" t="s">
        <v>303</v>
      </c>
      <c r="C161" s="23" t="s">
        <v>304</v>
      </c>
      <c r="D161" s="68">
        <v>882.9</v>
      </c>
      <c r="E161" s="68">
        <v>890.7</v>
      </c>
      <c r="F161" s="68">
        <v>898.8</v>
      </c>
    </row>
    <row r="162" spans="1:8" ht="94.5">
      <c r="A162" s="55" t="s">
        <v>7</v>
      </c>
      <c r="B162" s="47" t="s">
        <v>303</v>
      </c>
      <c r="C162" s="29" t="s">
        <v>305</v>
      </c>
      <c r="D162" s="68">
        <v>624815.6</v>
      </c>
      <c r="E162" s="68">
        <v>628009.5</v>
      </c>
      <c r="F162" s="68">
        <v>634454.80000000005</v>
      </c>
    </row>
    <row r="163" spans="1:8" ht="62.1" customHeight="1">
      <c r="A163" s="55" t="s">
        <v>7</v>
      </c>
      <c r="B163" s="47" t="s">
        <v>303</v>
      </c>
      <c r="C163" s="29" t="s">
        <v>306</v>
      </c>
      <c r="D163" s="68">
        <v>146769.5</v>
      </c>
      <c r="E163" s="68">
        <v>147350.1</v>
      </c>
      <c r="F163" s="68">
        <v>148197.29999999999</v>
      </c>
    </row>
    <row r="164" spans="1:8" ht="60.95" customHeight="1">
      <c r="A164" s="55" t="s">
        <v>7</v>
      </c>
      <c r="B164" s="47" t="s">
        <v>303</v>
      </c>
      <c r="C164" s="23" t="s">
        <v>307</v>
      </c>
      <c r="D164" s="68">
        <v>389.4</v>
      </c>
      <c r="E164" s="68">
        <v>392.4</v>
      </c>
      <c r="F164" s="68">
        <v>392.8</v>
      </c>
      <c r="H164" s="43"/>
    </row>
    <row r="165" spans="1:8" ht="45.95" customHeight="1">
      <c r="A165" s="55" t="s">
        <v>7</v>
      </c>
      <c r="B165" s="47" t="s">
        <v>303</v>
      </c>
      <c r="C165" s="23" t="s">
        <v>308</v>
      </c>
      <c r="D165" s="68">
        <v>44390.400000000001</v>
      </c>
      <c r="E165" s="68">
        <v>46121.7</v>
      </c>
      <c r="F165" s="68">
        <v>47874.3</v>
      </c>
    </row>
    <row r="166" spans="1:8" s="2" customFormat="1" ht="78" customHeight="1">
      <c r="A166" s="55" t="s">
        <v>7</v>
      </c>
      <c r="B166" s="47" t="s">
        <v>303</v>
      </c>
      <c r="C166" s="29" t="s">
        <v>309</v>
      </c>
      <c r="D166" s="68">
        <v>11430</v>
      </c>
      <c r="E166" s="68">
        <v>11430</v>
      </c>
      <c r="F166" s="68">
        <v>11430</v>
      </c>
    </row>
    <row r="167" spans="1:8" s="2" customFormat="1" ht="78.75" customHeight="1">
      <c r="A167" s="55" t="s">
        <v>7</v>
      </c>
      <c r="B167" s="47" t="s">
        <v>303</v>
      </c>
      <c r="C167" s="29" t="s">
        <v>310</v>
      </c>
      <c r="D167" s="68">
        <v>10476.4</v>
      </c>
      <c r="E167" s="68">
        <v>17460.599999999999</v>
      </c>
      <c r="F167" s="68">
        <v>1746.1</v>
      </c>
      <c r="H167" s="43"/>
    </row>
    <row r="168" spans="1:8" s="2" customFormat="1" ht="30.75" hidden="1" customHeight="1">
      <c r="A168" s="54" t="s">
        <v>7</v>
      </c>
      <c r="B168" s="66" t="s">
        <v>311</v>
      </c>
      <c r="C168" s="44" t="s">
        <v>312</v>
      </c>
      <c r="D168" s="73"/>
      <c r="E168" s="73"/>
      <c r="F168" s="73"/>
    </row>
    <row r="169" spans="1:8" s="2" customFormat="1" ht="63" hidden="1" customHeight="1">
      <c r="A169" s="55" t="s">
        <v>7</v>
      </c>
      <c r="B169" s="58" t="s">
        <v>313</v>
      </c>
      <c r="C169" s="26" t="s">
        <v>314</v>
      </c>
      <c r="D169" s="72"/>
      <c r="E169" s="72"/>
      <c r="F169" s="72"/>
    </row>
    <row r="170" spans="1:8" s="2" customFormat="1" ht="49.5" hidden="1" customHeight="1">
      <c r="A170" s="55" t="s">
        <v>7</v>
      </c>
      <c r="B170" s="58" t="s">
        <v>315</v>
      </c>
      <c r="C170" s="26" t="s">
        <v>316</v>
      </c>
      <c r="D170" s="72"/>
      <c r="E170" s="72"/>
      <c r="F170" s="72"/>
    </row>
    <row r="171" spans="1:8" s="2" customFormat="1" ht="18.75" hidden="1" customHeight="1">
      <c r="A171" s="54" t="s">
        <v>7</v>
      </c>
      <c r="B171" s="66" t="s">
        <v>317</v>
      </c>
      <c r="C171" s="44" t="s">
        <v>318</v>
      </c>
      <c r="D171" s="73"/>
      <c r="E171" s="73"/>
      <c r="F171" s="73"/>
    </row>
    <row r="172" spans="1:8" s="2" customFormat="1" ht="47.25" hidden="1" customHeight="1">
      <c r="A172" s="55" t="s">
        <v>7</v>
      </c>
      <c r="B172" s="58" t="s">
        <v>319</v>
      </c>
      <c r="C172" s="26" t="s">
        <v>320</v>
      </c>
      <c r="D172" s="72"/>
      <c r="E172" s="72"/>
      <c r="F172" s="72"/>
    </row>
    <row r="173" spans="1:8" s="3" customFormat="1" ht="21" customHeight="1">
      <c r="A173" s="67"/>
      <c r="B173" s="65"/>
      <c r="C173" s="65" t="s">
        <v>321</v>
      </c>
      <c r="D173" s="69">
        <f>D115+D5</f>
        <v>3262435.8</v>
      </c>
      <c r="E173" s="69">
        <f>E115+E5</f>
        <v>3082735.1999999997</v>
      </c>
      <c r="F173" s="69">
        <f>F115+F5</f>
        <v>3078973</v>
      </c>
    </row>
    <row r="174" spans="1:8">
      <c r="A174" s="45"/>
      <c r="B174" s="46"/>
    </row>
    <row r="175" spans="1:8">
      <c r="A175" s="45"/>
      <c r="B175" s="46"/>
    </row>
    <row r="176" spans="1:8">
      <c r="A176" s="45"/>
      <c r="B176" s="46"/>
    </row>
    <row r="177" spans="1:2">
      <c r="A177" s="45"/>
      <c r="B177" s="46"/>
    </row>
    <row r="178" spans="1:2">
      <c r="A178" s="45"/>
      <c r="B178" s="46"/>
    </row>
    <row r="179" spans="1:2">
      <c r="A179" s="45"/>
      <c r="B179" s="46"/>
    </row>
    <row r="180" spans="1:2">
      <c r="A180" s="45"/>
      <c r="B180" s="46"/>
    </row>
    <row r="181" spans="1:2">
      <c r="A181" s="45"/>
      <c r="B181" s="46"/>
    </row>
    <row r="182" spans="1:2">
      <c r="A182" s="45"/>
      <c r="B182" s="46"/>
    </row>
    <row r="183" spans="1:2">
      <c r="A183" s="45"/>
      <c r="B183" s="46"/>
    </row>
    <row r="184" spans="1:2">
      <c r="A184" s="45"/>
      <c r="B184" s="46"/>
    </row>
    <row r="185" spans="1:2">
      <c r="A185" s="45"/>
      <c r="B185" s="46"/>
    </row>
    <row r="186" spans="1:2">
      <c r="A186" s="45"/>
      <c r="B186" s="46"/>
    </row>
    <row r="187" spans="1:2">
      <c r="A187" s="45"/>
      <c r="B187" s="46"/>
    </row>
    <row r="188" spans="1:2">
      <c r="A188" s="45"/>
      <c r="B188" s="46"/>
    </row>
    <row r="189" spans="1:2">
      <c r="A189" s="45"/>
      <c r="B189" s="46"/>
    </row>
    <row r="190" spans="1:2">
      <c r="A190" s="45"/>
      <c r="B190" s="46"/>
    </row>
    <row r="191" spans="1:2">
      <c r="A191" s="45"/>
      <c r="B191" s="46"/>
    </row>
    <row r="192" spans="1:2">
      <c r="A192" s="45"/>
      <c r="B192" s="46"/>
    </row>
    <row r="193" spans="1:2">
      <c r="A193" s="45"/>
      <c r="B193" s="46"/>
    </row>
    <row r="194" spans="1:2">
      <c r="A194" s="45"/>
      <c r="B194" s="46"/>
    </row>
    <row r="195" spans="1:2">
      <c r="A195" s="45"/>
      <c r="B195" s="46"/>
    </row>
    <row r="196" spans="1:2">
      <c r="B196" s="46"/>
    </row>
    <row r="197" spans="1:2">
      <c r="B197" s="46"/>
    </row>
    <row r="198" spans="1:2">
      <c r="B198" s="46"/>
    </row>
    <row r="199" spans="1:2">
      <c r="B199" s="46"/>
    </row>
    <row r="200" spans="1:2">
      <c r="B200" s="46"/>
    </row>
    <row r="201" spans="1:2">
      <c r="B201" s="46"/>
    </row>
    <row r="202" spans="1:2">
      <c r="B202" s="46"/>
    </row>
    <row r="203" spans="1:2">
      <c r="B203" s="46"/>
    </row>
    <row r="204" spans="1:2">
      <c r="B204" s="46"/>
    </row>
    <row r="205" spans="1:2">
      <c r="B205" s="46"/>
    </row>
    <row r="206" spans="1:2">
      <c r="B206" s="46"/>
    </row>
    <row r="207" spans="1:2">
      <c r="B207" s="46"/>
    </row>
    <row r="208" spans="1:2">
      <c r="B208" s="46"/>
    </row>
    <row r="209" spans="2:2">
      <c r="B209" s="46"/>
    </row>
    <row r="210" spans="2:2">
      <c r="B210" s="46"/>
    </row>
    <row r="211" spans="2:2">
      <c r="B211" s="46"/>
    </row>
    <row r="212" spans="2:2">
      <c r="B212" s="46"/>
    </row>
    <row r="213" spans="2:2">
      <c r="B213" s="46"/>
    </row>
    <row r="214" spans="2:2">
      <c r="B214" s="46"/>
    </row>
    <row r="215" spans="2:2">
      <c r="B215" s="46"/>
    </row>
    <row r="216" spans="2:2">
      <c r="B216" s="46"/>
    </row>
    <row r="217" spans="2:2">
      <c r="B217" s="46"/>
    </row>
    <row r="218" spans="2:2">
      <c r="B218" s="46"/>
    </row>
    <row r="219" spans="2:2">
      <c r="B219" s="46"/>
    </row>
    <row r="220" spans="2:2">
      <c r="B220" s="46"/>
    </row>
    <row r="221" spans="2:2">
      <c r="B221" s="46"/>
    </row>
    <row r="222" spans="2:2">
      <c r="B222" s="46"/>
    </row>
    <row r="223" spans="2:2">
      <c r="B223" s="46"/>
    </row>
    <row r="224" spans="2:2">
      <c r="B224" s="46"/>
    </row>
    <row r="225" spans="2:2">
      <c r="B225" s="46"/>
    </row>
    <row r="226" spans="2:2">
      <c r="B226" s="46"/>
    </row>
    <row r="227" spans="2:2">
      <c r="B227" s="46"/>
    </row>
    <row r="228" spans="2:2">
      <c r="B228" s="46"/>
    </row>
    <row r="229" spans="2:2">
      <c r="B229" s="46"/>
    </row>
    <row r="230" spans="2:2">
      <c r="B230" s="46"/>
    </row>
    <row r="231" spans="2:2">
      <c r="B231" s="46"/>
    </row>
    <row r="232" spans="2:2">
      <c r="B232" s="46"/>
    </row>
    <row r="233" spans="2:2">
      <c r="B233" s="46"/>
    </row>
    <row r="234" spans="2:2">
      <c r="B234" s="46"/>
    </row>
    <row r="235" spans="2:2">
      <c r="B235" s="46"/>
    </row>
    <row r="236" spans="2:2">
      <c r="B236" s="46"/>
    </row>
    <row r="237" spans="2:2">
      <c r="B237" s="46"/>
    </row>
    <row r="238" spans="2:2">
      <c r="B238" s="46"/>
    </row>
    <row r="239" spans="2:2">
      <c r="B239" s="46"/>
    </row>
    <row r="240" spans="2:2">
      <c r="B240" s="46"/>
    </row>
    <row r="241" spans="2:2">
      <c r="B241" s="46"/>
    </row>
    <row r="242" spans="2:2">
      <c r="B242" s="46"/>
    </row>
    <row r="243" spans="2:2">
      <c r="B243" s="46"/>
    </row>
    <row r="244" spans="2:2">
      <c r="B244" s="46"/>
    </row>
    <row r="245" spans="2:2">
      <c r="B245" s="46"/>
    </row>
    <row r="246" spans="2:2">
      <c r="B246" s="46"/>
    </row>
    <row r="247" spans="2:2">
      <c r="B247" s="46"/>
    </row>
    <row r="248" spans="2:2">
      <c r="B248" s="46"/>
    </row>
    <row r="249" spans="2:2">
      <c r="B249" s="46"/>
    </row>
    <row r="250" spans="2:2">
      <c r="B250" s="46"/>
    </row>
    <row r="251" spans="2:2">
      <c r="B251" s="46"/>
    </row>
    <row r="252" spans="2:2">
      <c r="B252" s="46"/>
    </row>
    <row r="253" spans="2:2">
      <c r="B253" s="46"/>
    </row>
    <row r="254" spans="2:2">
      <c r="B254" s="46"/>
    </row>
    <row r="255" spans="2:2">
      <c r="B255" s="46"/>
    </row>
    <row r="256" spans="2:2">
      <c r="B256" s="46"/>
    </row>
    <row r="257" spans="2:2">
      <c r="B257" s="46"/>
    </row>
    <row r="258" spans="2:2">
      <c r="B258" s="46"/>
    </row>
    <row r="259" spans="2:2">
      <c r="B259" s="46"/>
    </row>
    <row r="260" spans="2:2">
      <c r="B260" s="46"/>
    </row>
    <row r="261" spans="2:2">
      <c r="B261" s="46"/>
    </row>
    <row r="262" spans="2:2">
      <c r="B262" s="46"/>
    </row>
    <row r="263" spans="2:2">
      <c r="B263" s="46"/>
    </row>
    <row r="264" spans="2:2">
      <c r="B264" s="46"/>
    </row>
    <row r="265" spans="2:2">
      <c r="B265" s="46"/>
    </row>
    <row r="266" spans="2:2">
      <c r="B266" s="46"/>
    </row>
    <row r="267" spans="2:2">
      <c r="B267" s="46"/>
    </row>
    <row r="268" spans="2:2">
      <c r="B268" s="46"/>
    </row>
    <row r="269" spans="2:2">
      <c r="B269" s="46"/>
    </row>
  </sheetData>
  <sheetProtection formatCells="0" formatColumns="0" formatRows="0"/>
  <mergeCells count="6">
    <mergeCell ref="A1:B1"/>
    <mergeCell ref="C1:F1"/>
    <mergeCell ref="A2:F2"/>
    <mergeCell ref="D3:F3"/>
    <mergeCell ref="C3:C4"/>
    <mergeCell ref="A3:B4"/>
  </mergeCells>
  <pageMargins left="0.74791666666666701" right="0.39305555555555599" top="0.59027777777777801" bottom="0.43263888888888902" header="0.51180555555555596" footer="0.39305555555555599"/>
  <pageSetup paperSize="9" scale="65" orientation="portrait" r:id="rId1"/>
  <rowBreaks count="7" manualBreakCount="7">
    <brk id="13" max="5" man="1"/>
    <brk id="19" max="5" man="1"/>
    <brk id="29" max="5" man="1"/>
    <brk id="59" max="5" man="1"/>
    <brk id="91" max="5" man="1"/>
    <brk id="111" max="5" man="1"/>
    <brk id="142"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2025-2027</vt:lpstr>
      <vt:lpstr>'2025-2027'!Область_печати</vt:lpstr>
    </vt:vector>
  </TitlesOfParts>
  <Company>DepFin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Сажина</dc:creator>
  <cp:lastModifiedBy>Моисеева Наталья Евгеньевна</cp:lastModifiedBy>
  <cp:lastPrinted>2024-11-14T13:33:00Z</cp:lastPrinted>
  <dcterms:created xsi:type="dcterms:W3CDTF">2007-08-02T05:58:00Z</dcterms:created>
  <dcterms:modified xsi:type="dcterms:W3CDTF">2024-12-20T08:36:30Z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6BE5D604FEC24E80A0289753E0ED88A2_12</vt:lpwstr>
  </property>
  <property fmtid="{D5CDD505-2E9C-101B-9397-08002B2CF9AE}" pid="3" name="KSOProductBuildVer">
    <vt:lpwstr>1049-12.2.0.19307</vt:lpwstr>
  </property>
</Properties>
</file>