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ers\depuser1\Desktop\16 сессия\бюджет\"/>
    </mc:Choice>
  </mc:AlternateContent>
  <bookViews>
    <workbookView xWindow="0" yWindow="0" windowWidth="28800" windowHeight="12300" firstSheet="1" activeTab="1"/>
  </bookViews>
  <sheets>
    <sheet name="Лист1" sheetId="1" state="hidden" r:id="rId1"/>
    <sheet name=" 2024-2026" sheetId="2" r:id="rId2"/>
  </sheets>
  <definedNames>
    <definedName name="_xlnm.Print_Titles" localSheetId="0">Лист1!$6:$6</definedName>
    <definedName name="_xlnm.Print_Area" localSheetId="0">Лист1!$A$1:$C$27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2" l="1"/>
  <c r="E20" i="2" l="1"/>
  <c r="D20" i="2"/>
  <c r="C17" i="2"/>
  <c r="C19" i="2"/>
  <c r="C18" i="2" s="1"/>
  <c r="C16" i="2"/>
  <c r="C15" i="2" s="1"/>
  <c r="D19" i="2"/>
  <c r="D18" i="2" s="1"/>
  <c r="E19" i="2"/>
  <c r="E18" i="2" s="1"/>
  <c r="E16" i="2"/>
  <c r="E15" i="2" s="1"/>
  <c r="D16" i="2"/>
  <c r="D15" i="2" s="1"/>
  <c r="E12" i="2"/>
  <c r="D12" i="2"/>
  <c r="E11" i="2"/>
  <c r="D11" i="2"/>
  <c r="C27" i="1"/>
  <c r="C25" i="1"/>
  <c r="C24" i="1"/>
  <c r="C23" i="1"/>
  <c r="C22" i="1"/>
  <c r="C21" i="1"/>
  <c r="C20" i="1"/>
  <c r="C19" i="1"/>
  <c r="C18" i="1"/>
  <c r="C17" i="1"/>
  <c r="C16" i="1"/>
  <c r="C15" i="1"/>
  <c r="C14" i="1"/>
  <c r="C12" i="1"/>
  <c r="C11" i="1"/>
  <c r="C9" i="1"/>
  <c r="C8" i="1"/>
  <c r="C7" i="1"/>
  <c r="E14" i="2" l="1"/>
  <c r="E21" i="2"/>
  <c r="D21" i="2"/>
  <c r="D14" i="2"/>
  <c r="C14" i="2"/>
  <c r="C21" i="2"/>
</calcChain>
</file>

<file path=xl/sharedStrings.xml><?xml version="1.0" encoding="utf-8"?>
<sst xmlns="http://schemas.openxmlformats.org/spreadsheetml/2006/main" count="98" uniqueCount="67">
  <si>
    <t xml:space="preserve">                                                                                  Приложение 1 
к решению Собрания депутатов муниципального образования                                                                                                                   Тверской области "Калининский район" 
                                                                                                   от  "____ " ______________ 2019 г. № ____                                                                                   </t>
  </si>
  <si>
    <t>Приложение 1 
к решению Собрания депутатов муниципального образования                                                                                                                   Тверской области "Калининский район" 
                                                                                                   от  "20" декабря  2018 г. № 25</t>
  </si>
  <si>
    <t>Источники финансирования дефицита  
 бюджета муниципального образования Тверской области "Калининский район"                      на 2019 год</t>
  </si>
  <si>
    <t>Код</t>
  </si>
  <si>
    <t>Наименование</t>
  </si>
  <si>
    <t>Сумма, тыс.руб.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</si>
  <si>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</si>
  <si>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</si>
  <si>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</si>
  <si>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</si>
  <si>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000 01 03 01 00 02 0000 710</t>
  </si>
  <si>
    <t>Получение кредитов от других бюджетов бюджетной системы Российской Федерации  бюджетами муниципальных образований в валюте Российской Федерации</t>
  </si>
  <si>
    <t>000 01 03 01 00 04 0001 710</t>
  </si>
  <si>
    <t xml:space="preserve">Получение кредитов за счет средств бюджета субъекта на частичное покрытие дефицита бюджетов муниципальных образований 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</si>
  <si>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</si>
  <si>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</si>
  <si>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000 01 03 01 00 05 0000 810</t>
  </si>
  <si>
    <r>
      <rPr>
        <sz val="12"/>
        <rFont val="Times New Roman"/>
        <family val="1"/>
        <charset val="204"/>
      </rPr>
      <t>Погашение бюджетами муниципальных образований 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от других бюджетов бюджетной системы Российской Федерации в валюте Российской Федерации</t>
    </r>
  </si>
  <si>
    <t>000 01 03 01 00 05 0002 810</t>
  </si>
  <si>
    <t>Погашение кредитов, предоставленных за счет средств   бюджета муниципального образования для частичного покрытия дефицита бюджета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</si>
  <si>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</si>
  <si>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</si>
  <si>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</si>
  <si>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</si>
  <si>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</si>
  <si>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</si>
  <si>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000 01 05 02 01 050000 510</t>
  </si>
  <si>
    <t>Увеличение прочих остатков денежных средств бюджетов субъектов (муниципальных образований)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</si>
  <si>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</si>
  <si>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</si>
  <si>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</si>
  <si>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</si>
  <si>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000 01 05 02 01 05 0000 610</t>
  </si>
  <si>
    <t>Уменьшение прочих остатков денежных средств бюджетов субъектов (муниципальных образований) Российской Федерации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</si>
  <si>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</si>
  <si>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</si>
  <si>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</si>
  <si>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</si>
  <si>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</si>
  <si>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</si>
  <si>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</si>
  <si>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бюджетовмуниципальных образований 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</si>
  <si>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</si>
  <si>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</si>
  <si>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</si>
  <si>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образований в валюте Российской Федерации</t>
  </si>
  <si>
    <t>Итого источники финансирования дефицита бюджета муниципального образования Тверской области "Калининский район"</t>
  </si>
  <si>
    <r>
      <rPr>
        <sz val="12"/>
        <color theme="1"/>
        <rFont val="Times New Roman"/>
        <family val="1"/>
        <charset val="204"/>
      </rPr>
      <t xml:space="preserve"> Приложение 1                                                                                                                   к     решению Думы Калининского                                                                                                       муниципального  округа Тверской области  
               от  "25 " декабря 2023 г. №</t>
    </r>
    <r>
      <rPr>
        <sz val="12"/>
        <rFont val="Times New Roman"/>
        <family val="1"/>
        <charset val="204"/>
      </rPr>
      <t xml:space="preserve"> 116</t>
    </r>
  </si>
  <si>
    <t>Источники финансирования дефицита  
  бюджета округа на 2024 год и на плановый приод 2025 и 2026  годов</t>
  </si>
  <si>
    <t xml:space="preserve">2024 год </t>
  </si>
  <si>
    <t xml:space="preserve">2025 год </t>
  </si>
  <si>
    <t xml:space="preserve">2026 год </t>
  </si>
  <si>
    <t>-</t>
  </si>
  <si>
    <t>000 01 03 01 00 14 0000 710</t>
  </si>
  <si>
    <t>000 01 03 01 00 14 0001 710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</si>
  <si>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</si>
  <si>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000 01 03 01 00 14 0000 810</t>
  </si>
  <si>
    <t xml:space="preserve">Погашение бюджетами муниципальных округов кредитов из других бюджетов бюджетной системы Российской Федерации в валюте Российской Федерации
</t>
  </si>
  <si>
    <t>000 01 03 01 00 14 2900 810</t>
  </si>
  <si>
    <t>Погашение бюджетных кредитов, предоставленных местным бюджетам из бюджета субъекта Российской Федерации, за счёт бюджетных кредитов из федерального бюджета для погашения долговых обязательств по кредитам, полученным от кредитных организаций</t>
  </si>
  <si>
    <t>000 01 05 02 01 14 0000 510</t>
  </si>
  <si>
    <t>Увеличение прочих остатков денежных средств бюджетов муниципальных округов</t>
  </si>
  <si>
    <t xml:space="preserve">Уменьшение прочих остатков средств бюджетов
</t>
  </si>
  <si>
    <t>000 01 05 02 01 14 0000 610</t>
  </si>
  <si>
    <t>Уменьшение прочих остатков денежных средств бюджетов муниципальных округов</t>
  </si>
  <si>
    <t xml:space="preserve">  Итого источники финансирования дефицита бюджета </t>
  </si>
  <si>
    <t xml:space="preserve"> Приложение 1                                                                                                                   к  решению Думы Калининского                                                                                                       муниципального  округа Тверской области  
               от  "1 "  августа 2024 г. № 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</si>
</sst>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\ ##0.00\ _₽_-;\-* #\ ##0.00\ _₽_-;_-* &quot;-&quot;??\ _₽_-;_-@_-"/>
    <numFmt numFmtId="165" formatCode="#\ ##0.0_ "/>
    <numFmt numFmtId="166" formatCode="_-* #\ ##0.0_р_._-;\-* #\ ##0.0_р_._-;_-* &quot;-&quot;?_р_._-;_-@_-"/>
  </numFmts>
  <fonts count="7">
    <font>
      <sz val="11"/>
      <color theme="1"/>
      <name val="Calibri"/>
      <charset val="134"/>
      <scheme val="minor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42">
    <xf numFmtId="0" fontId="0" fillId="0" borderId="0" xfId="0"/>
    <xf numFmtId="0" fontId="1" fillId="0" borderId="7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left" vertical="top" wrapText="1" indent="1"/>
    </xf>
    <xf numFmtId="165" fontId="3" fillId="2" borderId="7" xfId="0" applyNumberFormat="1" applyFont="1" applyFill="1" applyBorder="1" applyAlignment="1">
      <alignment horizontal="center" vertical="center"/>
    </xf>
    <xf numFmtId="165" fontId="1" fillId="0" borderId="7" xfId="0" applyNumberFormat="1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left" vertical="top" wrapText="1" indent="1"/>
    </xf>
    <xf numFmtId="0" fontId="3" fillId="2" borderId="7" xfId="0" applyFont="1" applyFill="1" applyBorder="1" applyAlignment="1">
      <alignment horizontal="left" vertical="distributed" wrapText="1" indent="1"/>
    </xf>
    <xf numFmtId="0" fontId="3" fillId="0" borderId="7" xfId="0" applyFont="1" applyFill="1" applyBorder="1" applyAlignment="1">
      <alignment horizontal="left" vertical="top" wrapText="1" indent="1"/>
    </xf>
    <xf numFmtId="0" fontId="4" fillId="3" borderId="7" xfId="0" applyFont="1" applyFill="1" applyBorder="1" applyAlignment="1">
      <alignment horizontal="left" vertical="top" wrapText="1" indent="1"/>
    </xf>
    <xf numFmtId="165" fontId="4" fillId="3" borderId="7" xfId="1" applyNumberFormat="1" applyFont="1" applyFill="1" applyBorder="1" applyAlignment="1">
      <alignment horizontal="center" vertical="center" wrapText="1"/>
    </xf>
    <xf numFmtId="165" fontId="5" fillId="0" borderId="7" xfId="0" applyNumberFormat="1" applyFont="1" applyBorder="1" applyAlignment="1">
      <alignment horizontal="center" vertical="center"/>
    </xf>
    <xf numFmtId="0" fontId="3" fillId="3" borderId="7" xfId="0" applyFont="1" applyFill="1" applyBorder="1" applyAlignment="1">
      <alignment horizontal="left" vertical="top" wrapText="1" indent="1"/>
    </xf>
    <xf numFmtId="165" fontId="3" fillId="3" borderId="7" xfId="1" applyNumberFormat="1" applyFont="1" applyFill="1" applyBorder="1" applyAlignment="1">
      <alignment horizontal="center" vertical="center" wrapText="1"/>
    </xf>
    <xf numFmtId="165" fontId="1" fillId="0" borderId="7" xfId="0" applyNumberFormat="1" applyFont="1" applyFill="1" applyBorder="1" applyAlignment="1">
      <alignment horizontal="center" vertical="center"/>
    </xf>
    <xf numFmtId="165" fontId="3" fillId="0" borderId="7" xfId="1" applyNumberFormat="1" applyFont="1" applyFill="1" applyBorder="1" applyAlignment="1">
      <alignment horizontal="center" vertical="center" wrapText="1"/>
    </xf>
    <xf numFmtId="165" fontId="4" fillId="2" borderId="7" xfId="1" applyNumberFormat="1" applyFont="1" applyFill="1" applyBorder="1" applyAlignment="1">
      <alignment horizontal="center" vertical="center" wrapText="1"/>
    </xf>
    <xf numFmtId="166" fontId="4" fillId="2" borderId="7" xfId="1" applyNumberFormat="1" applyFont="1" applyFill="1" applyBorder="1" applyAlignment="1">
      <alignment horizontal="center" vertical="center" wrapText="1"/>
    </xf>
    <xf numFmtId="166" fontId="3" fillId="2" borderId="7" xfId="1" applyNumberFormat="1" applyFont="1" applyFill="1" applyBorder="1" applyAlignment="1">
      <alignment horizontal="center" vertical="center" wrapText="1"/>
    </xf>
    <xf numFmtId="166" fontId="3" fillId="3" borderId="7" xfId="1" applyNumberFormat="1" applyFont="1" applyFill="1" applyBorder="1" applyAlignment="1">
      <alignment horizontal="center" vertical="center" wrapText="1"/>
    </xf>
    <xf numFmtId="166" fontId="4" fillId="3" borderId="7" xfId="1" applyNumberFormat="1" applyFont="1" applyFill="1" applyBorder="1" applyAlignment="1">
      <alignment horizontal="center" vertical="center" wrapText="1"/>
    </xf>
    <xf numFmtId="166" fontId="3" fillId="0" borderId="7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top" wrapText="1"/>
    </xf>
    <xf numFmtId="0" fontId="4" fillId="2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top" wrapText="1" indent="1"/>
    </xf>
    <xf numFmtId="0" fontId="4" fillId="2" borderId="5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0" fillId="0" borderId="1" xfId="0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view="pageBreakPreview" zoomScaleNormal="100" workbookViewId="0">
      <selection sqref="A1:C27"/>
    </sheetView>
  </sheetViews>
  <sheetFormatPr defaultColWidth="9" defaultRowHeight="15"/>
  <cols>
    <col min="1" max="1" width="28.5703125" customWidth="1"/>
    <col min="2" max="2" width="56" customWidth="1"/>
    <col min="3" max="3" width="13.85546875" customWidth="1"/>
  </cols>
  <sheetData>
    <row r="1" spans="1:3" ht="77.25" customHeight="1">
      <c r="A1" s="24" t="s">
        <v>0</v>
      </c>
      <c r="B1" s="25"/>
      <c r="C1" s="25"/>
    </row>
    <row r="2" spans="1:3" ht="85.5" customHeight="1">
      <c r="A2" s="24" t="s">
        <v>1</v>
      </c>
      <c r="B2" s="26"/>
      <c r="C2" s="26"/>
    </row>
    <row r="3" spans="1:3" ht="80.25" customHeight="1">
      <c r="A3" s="27" t="s">
        <v>2</v>
      </c>
      <c r="B3" s="27"/>
      <c r="C3" s="27"/>
    </row>
    <row r="4" spans="1:3">
      <c r="A4" s="30" t="s">
        <v>3</v>
      </c>
      <c r="B4" s="30" t="s">
        <v>4</v>
      </c>
      <c r="C4" s="32" t="s">
        <v>5</v>
      </c>
    </row>
    <row r="5" spans="1:3">
      <c r="A5" s="31"/>
      <c r="B5" s="31"/>
      <c r="C5" s="33"/>
    </row>
    <row r="6" spans="1:3" ht="21" customHeight="1">
      <c r="A6" s="2">
        <v>1</v>
      </c>
      <c r="B6" s="2">
        <v>2</v>
      </c>
      <c r="C6" s="2">
        <v>3</v>
      </c>
    </row>
    <row r="7" spans="1:3" ht="35.25" customHeight="1">
      <c r="A7" s="3" t="s">
        <v>6</v>
      </c>
      <c r="B7" s="4" t="s">
        <v>7</v>
      </c>
      <c r="C7" s="19">
        <f>C8+C11</f>
        <v>-11753.6</v>
      </c>
    </row>
    <row r="8" spans="1:3" ht="0.75" customHeight="1">
      <c r="A8" s="7" t="s">
        <v>8</v>
      </c>
      <c r="B8" s="8" t="s">
        <v>9</v>
      </c>
      <c r="C8" s="20">
        <f t="shared" ref="C8:C9" si="0">C9</f>
        <v>0</v>
      </c>
    </row>
    <row r="9" spans="1:3" ht="65.25" hidden="1" customHeight="1">
      <c r="A9" s="7" t="s">
        <v>10</v>
      </c>
      <c r="B9" s="8" t="s">
        <v>11</v>
      </c>
      <c r="C9" s="20">
        <f t="shared" si="0"/>
        <v>0</v>
      </c>
    </row>
    <row r="10" spans="1:3" ht="51.75" hidden="1" customHeight="1">
      <c r="A10" s="7" t="s">
        <v>12</v>
      </c>
      <c r="B10" s="8" t="s">
        <v>13</v>
      </c>
      <c r="C10" s="21">
        <v>0</v>
      </c>
    </row>
    <row r="11" spans="1:3" ht="48" customHeight="1">
      <c r="A11" s="7" t="s">
        <v>14</v>
      </c>
      <c r="B11" s="8" t="s">
        <v>15</v>
      </c>
      <c r="C11" s="20">
        <f>C12</f>
        <v>-11753.6</v>
      </c>
    </row>
    <row r="12" spans="1:3" ht="66.75" customHeight="1">
      <c r="A12" s="7" t="s">
        <v>16</v>
      </c>
      <c r="B12" s="8" t="s">
        <v>17</v>
      </c>
      <c r="C12" s="20">
        <f>C13</f>
        <v>-11753.6</v>
      </c>
    </row>
    <row r="13" spans="1:3" ht="47.25" customHeight="1">
      <c r="A13" s="7" t="s">
        <v>18</v>
      </c>
      <c r="B13" s="8" t="s">
        <v>19</v>
      </c>
      <c r="C13" s="20">
        <v>-11753.6</v>
      </c>
    </row>
    <row r="14" spans="1:3" ht="31.5">
      <c r="A14" s="3" t="s">
        <v>20</v>
      </c>
      <c r="B14" s="11" t="s">
        <v>21</v>
      </c>
      <c r="C14" s="22">
        <f>C18+C15</f>
        <v>31799.1</v>
      </c>
    </row>
    <row r="15" spans="1:3" ht="19.5" customHeight="1">
      <c r="A15" s="7" t="s">
        <v>22</v>
      </c>
      <c r="B15" s="14" t="s">
        <v>23</v>
      </c>
      <c r="C15" s="21">
        <f t="shared" ref="C15:C16" si="1">C16</f>
        <v>-946916.3</v>
      </c>
    </row>
    <row r="16" spans="1:3" ht="18" customHeight="1">
      <c r="A16" s="7" t="s">
        <v>24</v>
      </c>
      <c r="B16" s="14" t="s">
        <v>25</v>
      </c>
      <c r="C16" s="21">
        <f t="shared" si="1"/>
        <v>-946916.3</v>
      </c>
    </row>
    <row r="17" spans="1:3" ht="45.75" customHeight="1">
      <c r="A17" s="7" t="s">
        <v>26</v>
      </c>
      <c r="B17" s="14" t="s">
        <v>27</v>
      </c>
      <c r="C17" s="21">
        <f>-(939416.3+C8+C23)</f>
        <v>-946916.3</v>
      </c>
    </row>
    <row r="18" spans="1:3" ht="21" customHeight="1">
      <c r="A18" s="7" t="s">
        <v>28</v>
      </c>
      <c r="B18" s="14" t="s">
        <v>29</v>
      </c>
      <c r="C18" s="21">
        <f t="shared" ref="C18:C19" si="2">C19</f>
        <v>978715.4</v>
      </c>
    </row>
    <row r="19" spans="1:3" ht="19.5" customHeight="1">
      <c r="A19" s="7" t="s">
        <v>30</v>
      </c>
      <c r="B19" s="14" t="s">
        <v>31</v>
      </c>
      <c r="C19" s="21">
        <f t="shared" si="2"/>
        <v>978715.4</v>
      </c>
    </row>
    <row r="20" spans="1:3" ht="49.5" customHeight="1">
      <c r="A20" s="7" t="s">
        <v>32</v>
      </c>
      <c r="B20" s="14" t="s">
        <v>33</v>
      </c>
      <c r="C20" s="23">
        <f>962961.8-(C11+C25)</f>
        <v>978715.4</v>
      </c>
    </row>
    <row r="21" spans="1:3" ht="36" customHeight="1">
      <c r="A21" s="3" t="s">
        <v>34</v>
      </c>
      <c r="B21" s="4" t="s">
        <v>35</v>
      </c>
      <c r="C21" s="19">
        <f>C22</f>
        <v>3500</v>
      </c>
    </row>
    <row r="22" spans="1:3" ht="33" customHeight="1">
      <c r="A22" s="3" t="s">
        <v>36</v>
      </c>
      <c r="B22" s="4" t="s">
        <v>37</v>
      </c>
      <c r="C22" s="19">
        <f>C23+C25</f>
        <v>3500</v>
      </c>
    </row>
    <row r="23" spans="1:3" ht="33.75" customHeight="1">
      <c r="A23" s="7" t="s">
        <v>38</v>
      </c>
      <c r="B23" s="8" t="s">
        <v>39</v>
      </c>
      <c r="C23" s="20">
        <f>C24</f>
        <v>7500</v>
      </c>
    </row>
    <row r="24" spans="1:3" ht="69" customHeight="1">
      <c r="A24" s="7" t="s">
        <v>40</v>
      </c>
      <c r="B24" s="8" t="s">
        <v>41</v>
      </c>
      <c r="C24" s="21">
        <f>4000+3500</f>
        <v>7500</v>
      </c>
    </row>
    <row r="25" spans="1:3" ht="33" customHeight="1">
      <c r="A25" s="7" t="s">
        <v>42</v>
      </c>
      <c r="B25" s="8" t="s">
        <v>43</v>
      </c>
      <c r="C25" s="21">
        <f>C26</f>
        <v>-4000</v>
      </c>
    </row>
    <row r="26" spans="1:3" ht="65.25" customHeight="1">
      <c r="A26" s="7" t="s">
        <v>44</v>
      </c>
      <c r="B26" s="8" t="s">
        <v>45</v>
      </c>
      <c r="C26" s="21">
        <v>-4000</v>
      </c>
    </row>
    <row r="27" spans="1:3" ht="39" customHeight="1">
      <c r="A27" s="28" t="s">
        <v>46</v>
      </c>
      <c r="B27" s="29"/>
      <c r="C27" s="19">
        <f>C7+C14+C21</f>
        <v>23545.5</v>
      </c>
    </row>
  </sheetData>
  <mergeCells count="7">
    <mergeCell ref="A1:C1"/>
    <mergeCell ref="A2:C2"/>
    <mergeCell ref="A3:C3"/>
    <mergeCell ref="A27:B27"/>
    <mergeCell ref="A4:A5"/>
    <mergeCell ref="B4:B5"/>
    <mergeCell ref="C4:C5"/>
  </mergeCells>
  <pageMargins left="0.98425196850393704" right="0.59055118110236204" top="0.59055118110236204" bottom="0.59055118110236204" header="0.31496062992126" footer="0.31496062992126"/>
  <pageSetup paperSize="9" scale="86" fitToHeight="2" orientation="portrait" r:id="rId1"/>
  <headerFooter differentFirst="1">
    <oddHeader>&amp;R&amp;"Times New Roman,обычный"&amp;10&amp;P</oddHeader>
    <oddFooter>&amp;L&amp;"Times New Roman,обычный"&amp;10&amp;Z&amp;F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topLeftCell="A17" workbookViewId="0">
      <selection activeCell="B1" sqref="B1:E1"/>
    </sheetView>
  </sheetViews>
  <sheetFormatPr defaultColWidth="9" defaultRowHeight="15"/>
  <cols>
    <col min="1" max="1" width="28.7109375" customWidth="1"/>
    <col min="2" max="2" width="32.28515625" customWidth="1"/>
    <col min="3" max="3" width="15.42578125" customWidth="1"/>
    <col min="4" max="4" width="12.7109375" customWidth="1"/>
    <col min="5" max="5" width="13.140625" customWidth="1"/>
  </cols>
  <sheetData>
    <row r="1" spans="1:5" ht="78" customHeight="1">
      <c r="B1" s="34" t="s">
        <v>66</v>
      </c>
      <c r="C1" s="35"/>
      <c r="D1" s="35"/>
      <c r="E1" s="35"/>
    </row>
    <row r="2" spans="1:5" ht="83.25" customHeight="1">
      <c r="B2" s="34" t="s">
        <v>47</v>
      </c>
      <c r="C2" s="35"/>
      <c r="D2" s="35"/>
      <c r="E2" s="35"/>
    </row>
    <row r="3" spans="1:5" ht="65.25" customHeight="1">
      <c r="A3" s="27" t="s">
        <v>48</v>
      </c>
      <c r="B3" s="27"/>
      <c r="C3" s="27"/>
      <c r="D3" s="36"/>
      <c r="E3" s="36"/>
    </row>
    <row r="4" spans="1:5" ht="17.25" customHeight="1">
      <c r="A4" s="30" t="s">
        <v>3</v>
      </c>
      <c r="B4" s="30" t="s">
        <v>4</v>
      </c>
      <c r="C4" s="37" t="s">
        <v>5</v>
      </c>
      <c r="D4" s="38"/>
      <c r="E4" s="39"/>
    </row>
    <row r="5" spans="1:5" ht="19.5" customHeight="1">
      <c r="A5" s="31"/>
      <c r="B5" s="31"/>
      <c r="C5" s="1" t="s">
        <v>49</v>
      </c>
      <c r="D5" s="1" t="s">
        <v>50</v>
      </c>
      <c r="E5" s="1" t="s">
        <v>51</v>
      </c>
    </row>
    <row r="6" spans="1:5" ht="15.75">
      <c r="A6" s="2">
        <v>1</v>
      </c>
      <c r="B6" s="2">
        <v>2</v>
      </c>
      <c r="C6" s="2">
        <v>3</v>
      </c>
      <c r="D6" s="1">
        <v>4</v>
      </c>
      <c r="E6" s="1">
        <v>5</v>
      </c>
    </row>
    <row r="7" spans="1:5" ht="47.25" customHeight="1">
      <c r="A7" s="3" t="s">
        <v>6</v>
      </c>
      <c r="B7" s="4" t="s">
        <v>7</v>
      </c>
      <c r="C7" s="5" t="s">
        <v>52</v>
      </c>
      <c r="D7" s="6">
        <v>-1666.67</v>
      </c>
      <c r="E7" s="6">
        <v>-1666.67</v>
      </c>
    </row>
    <row r="8" spans="1:5" ht="1.5" hidden="1" customHeight="1">
      <c r="A8" s="7" t="s">
        <v>8</v>
      </c>
      <c r="B8" s="8" t="s">
        <v>9</v>
      </c>
      <c r="C8" s="5" t="s">
        <v>52</v>
      </c>
      <c r="D8" s="6" t="s">
        <v>52</v>
      </c>
      <c r="E8" s="6" t="s">
        <v>52</v>
      </c>
    </row>
    <row r="9" spans="1:5" ht="109.5" hidden="1" customHeight="1">
      <c r="A9" s="7" t="s">
        <v>53</v>
      </c>
      <c r="B9" s="8" t="s">
        <v>11</v>
      </c>
      <c r="C9" s="5" t="s">
        <v>52</v>
      </c>
      <c r="D9" s="6" t="s">
        <v>52</v>
      </c>
      <c r="E9" s="6" t="s">
        <v>52</v>
      </c>
    </row>
    <row r="10" spans="1:5" ht="80.25" hidden="1" customHeight="1">
      <c r="A10" s="7" t="s">
        <v>54</v>
      </c>
      <c r="B10" s="8" t="s">
        <v>13</v>
      </c>
      <c r="C10" s="5" t="s">
        <v>52</v>
      </c>
      <c r="D10" s="6" t="s">
        <v>52</v>
      </c>
      <c r="E10" s="6" t="s">
        <v>52</v>
      </c>
    </row>
    <row r="11" spans="1:5" ht="100.5" customHeight="1">
      <c r="A11" s="7" t="s">
        <v>14</v>
      </c>
      <c r="B11" s="9" t="s">
        <v>55</v>
      </c>
      <c r="C11" s="5" t="s">
        <v>52</v>
      </c>
      <c r="D11" s="6">
        <f>D12</f>
        <v>-1666.67</v>
      </c>
      <c r="E11" s="6">
        <f>E12</f>
        <v>-1666.67</v>
      </c>
    </row>
    <row r="12" spans="1:5" ht="109.5" customHeight="1">
      <c r="A12" s="7" t="s">
        <v>56</v>
      </c>
      <c r="B12" s="9" t="s">
        <v>57</v>
      </c>
      <c r="C12" s="5" t="s">
        <v>52</v>
      </c>
      <c r="D12" s="6">
        <f>D13</f>
        <v>-1666.67</v>
      </c>
      <c r="E12" s="6">
        <f>E13</f>
        <v>-1666.67</v>
      </c>
    </row>
    <row r="13" spans="1:5" ht="178.5" customHeight="1">
      <c r="A13" s="7" t="s">
        <v>58</v>
      </c>
      <c r="B13" s="10" t="s">
        <v>59</v>
      </c>
      <c r="C13" s="5" t="s">
        <v>52</v>
      </c>
      <c r="D13" s="6">
        <v>-1666.67</v>
      </c>
      <c r="E13" s="6">
        <v>-1666.67</v>
      </c>
    </row>
    <row r="14" spans="1:5" ht="47.25" customHeight="1">
      <c r="A14" s="3" t="s">
        <v>20</v>
      </c>
      <c r="B14" s="11" t="s">
        <v>21</v>
      </c>
      <c r="C14" s="12">
        <f>C18+C15</f>
        <v>494776.09999999963</v>
      </c>
      <c r="D14" s="13">
        <f>D15+D18</f>
        <v>-1018.7299999999814</v>
      </c>
      <c r="E14" s="13">
        <f>E15+E18</f>
        <v>-3795.2299999999814</v>
      </c>
    </row>
    <row r="15" spans="1:5" ht="31.5" customHeight="1">
      <c r="A15" s="7" t="s">
        <v>22</v>
      </c>
      <c r="B15" s="14" t="s">
        <v>23</v>
      </c>
      <c r="C15" s="15">
        <f t="shared" ref="C15:E16" si="0">C16</f>
        <v>-2784707.2</v>
      </c>
      <c r="D15" s="16">
        <f t="shared" si="0"/>
        <v>-2380058.5</v>
      </c>
      <c r="E15" s="16">
        <f t="shared" si="0"/>
        <v>-2420906.1</v>
      </c>
    </row>
    <row r="16" spans="1:5" ht="30" customHeight="1">
      <c r="A16" s="7" t="s">
        <v>24</v>
      </c>
      <c r="B16" s="14" t="s">
        <v>25</v>
      </c>
      <c r="C16" s="15">
        <f t="shared" si="0"/>
        <v>-2784707.2</v>
      </c>
      <c r="D16" s="16">
        <f t="shared" si="0"/>
        <v>-2380058.5</v>
      </c>
      <c r="E16" s="16">
        <f t="shared" si="0"/>
        <v>-2420906.1</v>
      </c>
    </row>
    <row r="17" spans="1:5" ht="49.5" customHeight="1">
      <c r="A17" s="7" t="s">
        <v>60</v>
      </c>
      <c r="B17" s="14" t="s">
        <v>61</v>
      </c>
      <c r="C17" s="17">
        <f>-2784707.2</f>
        <v>-2784707.2</v>
      </c>
      <c r="D17" s="16">
        <v>-2380058.5</v>
      </c>
      <c r="E17" s="16">
        <v>-2420906.1</v>
      </c>
    </row>
    <row r="18" spans="1:5" ht="31.5">
      <c r="A18" s="7" t="s">
        <v>28</v>
      </c>
      <c r="B18" s="14" t="s">
        <v>29</v>
      </c>
      <c r="C18" s="17">
        <f t="shared" ref="C18:E19" si="1">C19</f>
        <v>3279483.3</v>
      </c>
      <c r="D18" s="16">
        <f t="shared" si="1"/>
        <v>2379039.77</v>
      </c>
      <c r="E18" s="16">
        <f t="shared" si="1"/>
        <v>2417110.87</v>
      </c>
    </row>
    <row r="19" spans="1:5" ht="34.5" customHeight="1">
      <c r="A19" s="7" t="s">
        <v>30</v>
      </c>
      <c r="B19" s="14" t="s">
        <v>62</v>
      </c>
      <c r="C19" s="17">
        <f t="shared" si="1"/>
        <v>3279483.3</v>
      </c>
      <c r="D19" s="16">
        <f t="shared" si="1"/>
        <v>2379039.77</v>
      </c>
      <c r="E19" s="16">
        <f t="shared" si="1"/>
        <v>2417110.87</v>
      </c>
    </row>
    <row r="20" spans="1:5" ht="48" customHeight="1">
      <c r="A20" s="7" t="s">
        <v>63</v>
      </c>
      <c r="B20" s="14" t="s">
        <v>64</v>
      </c>
      <c r="C20" s="17">
        <f>3279483.3</f>
        <v>3279483.3</v>
      </c>
      <c r="D20" s="16">
        <f>2377373.1-(D13)</f>
        <v>2379039.77</v>
      </c>
      <c r="E20" s="16">
        <f>2415444.2-(E13)</f>
        <v>2417110.87</v>
      </c>
    </row>
    <row r="21" spans="1:5" ht="37.5" customHeight="1">
      <c r="A21" s="40" t="s">
        <v>65</v>
      </c>
      <c r="B21" s="41"/>
      <c r="C21" s="18">
        <f>C18+C15</f>
        <v>494776.09999999963</v>
      </c>
      <c r="D21" s="13">
        <f>D15+D18+D13</f>
        <v>-2685.3999999999814</v>
      </c>
      <c r="E21" s="13">
        <f>E15+E18+E13</f>
        <v>-5461.8999999999814</v>
      </c>
    </row>
  </sheetData>
  <mergeCells count="7">
    <mergeCell ref="B1:E1"/>
    <mergeCell ref="B2:E2"/>
    <mergeCell ref="A3:E3"/>
    <mergeCell ref="C4:E4"/>
    <mergeCell ref="A21:B21"/>
    <mergeCell ref="A4:A5"/>
    <mergeCell ref="B4:B5"/>
  </mergeCells>
  <pageMargins left="0.70866141732283505" right="0.31496062992126" top="0.74803149606299202" bottom="0.74803149606299202" header="0.31496062992126" footer="0.31496062992126"/>
  <pageSetup paperSize="9" scale="9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 2024-2026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Моисеева Наталья Евгеньевна</cp:lastModifiedBy>
  <dcterms:created xsi:type="dcterms:W3CDTF">2015-06-05T18:19:00Z</dcterms:created>
  <dcterms:modified xsi:type="dcterms:W3CDTF">2024-08-05T06:43:34Z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03DAFDD6C95E42C8AD0A49A2DE9C8D87_12</vt:lpwstr>
  </property>
  <property fmtid="{D5CDD505-2E9C-101B-9397-08002B2CF9AE}" pid="3" name="KSOProductBuildVer">
    <vt:lpwstr>1049-12.2.0.16731</vt:lpwstr>
  </property>
</Properties>
</file>