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16 сессия\бюджет\"/>
    </mc:Choice>
  </mc:AlternateContent>
  <bookViews>
    <workbookView xWindow="0" yWindow="0" windowWidth="28800" windowHeight="12300" tabRatio="605"/>
  </bookViews>
  <sheets>
    <sheet name="2024" sheetId="20" r:id="rId1"/>
    <sheet name="Лист1" sheetId="21" state="hidden" r:id="rId2"/>
  </sheets>
  <definedNames>
    <definedName name="_xlnm._FilterDatabase" localSheetId="0" hidden="1">'2024'!$A$4:$K$55</definedName>
    <definedName name="_xlnm.Print_Area" localSheetId="0">'2024'!$A$1:$F$55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5" i="20" l="1"/>
  <c r="E51" i="20"/>
  <c r="E49" i="20"/>
  <c r="E43" i="20"/>
  <c r="E42" i="20"/>
  <c r="E41" i="20"/>
  <c r="E40" i="20"/>
  <c r="E39" i="20"/>
  <c r="E32" i="20"/>
  <c r="E29" i="20"/>
  <c r="E27" i="20"/>
  <c r="E24" i="20"/>
  <c r="E22" i="20"/>
  <c r="E7" i="20"/>
  <c r="E6" i="20"/>
  <c r="E5" i="20"/>
</calcChain>
</file>

<file path=xl/sharedStrings.xml><?xml version="1.0" encoding="utf-8"?>
<sst xmlns="http://schemas.openxmlformats.org/spreadsheetml/2006/main" count="211" uniqueCount="95">
  <si>
    <t>Приложение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"25"  декабря  2023 г. №  116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</si>
  <si>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2024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</si>
  <si>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</si>
  <si>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</si>
  <si>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</si>
  <si>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</si>
  <si>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</si>
  <si>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</si>
  <si>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</si>
  <si>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</si>
  <si>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</si>
  <si>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МДОУ "Медновский детский сад "Родничок" приобретение мебели и бензинового снегоуборщика</t>
  </si>
  <si>
    <t>Бозов В.Ю.</t>
  </si>
  <si>
    <t>Управление образования администрации Калининского муниципального округа Тверской области</t>
  </si>
  <si>
    <t>07 01</t>
  </si>
  <si>
    <t xml:space="preserve">МОУ "Горютинская  СОШ" – приобретение шин в количестве 9 штук (2 шт.  в комплекте с обводными лентами для автобуса ПАЗ и 7 шт. для микроавтобуса Газель) </t>
  </si>
  <si>
    <t>Четверкин Г.К.</t>
  </si>
  <si>
    <t>07 02</t>
  </si>
  <si>
    <t>МОУ "Горютинская  СОШ" – приобретение газонокосилки</t>
  </si>
  <si>
    <t>Шумакова С.Ю.</t>
  </si>
  <si>
    <t xml:space="preserve">МОУ "Верхневолжская СОШ" – приобретение 10 кресел в кабинет информатики </t>
  </si>
  <si>
    <t>Захаров В.В.</t>
  </si>
  <si>
    <t>Титов А.В.</t>
  </si>
  <si>
    <t xml:space="preserve">МОУ "Верхневолжская СОШ" –  приобретение мебели в холл начальной школы – 10 бежевых пуфов, 10 синих пуфов </t>
  </si>
  <si>
    <t>Сипягин А.Н.</t>
  </si>
  <si>
    <t>МОУ "Езвинская СОШ им. С.Д.Конюхова" - приобретение и установка жалюзи</t>
  </si>
  <si>
    <t>Рожков С.Е.</t>
  </si>
  <si>
    <t xml:space="preserve">МОУ "Квакшинская СОШ" – приобретение 10 туристических палаток </t>
  </si>
  <si>
    <t>МОУ "Квакшинская СОШ" – приобретение комплекта ученических парт и стульев, спортивной формы для футбольной команды</t>
  </si>
  <si>
    <t>Николаев К.А.</t>
  </si>
  <si>
    <t>МОУ "Колталовская СОШ" -приобретение  комплекта ученических парт и стульев</t>
  </si>
  <si>
    <t xml:space="preserve"> МОУ "Медновская СОШ" - (филиал Октябрьской СОШ) – приобретение 16 лыжных комплектов </t>
  </si>
  <si>
    <t>Клюшин М.Г.</t>
  </si>
  <si>
    <t>МОУ "Никулинская СОШ"- приобретение постельных принадлежностей</t>
  </si>
  <si>
    <t>МОУ "Оршинская СОШ"- приобретение компьютера (системный блок, монитор, клавиатура, колонки, мышь) и цветного лазерного принтера</t>
  </si>
  <si>
    <t>МОУ "Оршинская СОШ"- приобретение мультимедийного проектора</t>
  </si>
  <si>
    <t>МОУ "Пушкинская СОШ"-приобретение интерактивной панели</t>
  </si>
  <si>
    <t>Луконина О.А.</t>
  </si>
  <si>
    <t xml:space="preserve">МОУ  "Рождественская СОШ" –  приобретение кухонного комбайна, миксера </t>
  </si>
  <si>
    <t>Черкасов А.С</t>
  </si>
  <si>
    <t>МОУ  "Рождественская СОШ" –  приобретение цветного принтера, картриджи</t>
  </si>
  <si>
    <t>МОУ  "Рождественская СОШ" –  приобретение спортивного инвентаря, стиральной машины</t>
  </si>
  <si>
    <t>Щербакова Л.Б.</t>
  </si>
  <si>
    <t>МОУ "Суховерковская СОШ" -приобретение 3-х швейных машин</t>
  </si>
  <si>
    <t>МОУ "Суховерковская СОШ" -приобретение ноутбука</t>
  </si>
  <si>
    <t>МОУ "Тверская СОШ имени Маршала Советского Союза И.С. Конева"  – приобретение волейбольных мячей, проектора, установка и настройка интерактивного оборудования с материалами</t>
  </si>
  <si>
    <t>Лебедева О.В.</t>
  </si>
  <si>
    <t xml:space="preserve">МОУ "Тверская СОШ имени Маршала Советского Союза И.С. Конева" – приобретения и установка интерактивного оборудования
(доска и проектор) </t>
  </si>
  <si>
    <t>Сафронова О.Е.</t>
  </si>
  <si>
    <t>МОУ "Тверская СОШ имени Маршала Советского Союза И.С. Конева" – приобретение спортивного инвентара, волейбольной формы</t>
  </si>
  <si>
    <t>МОУ "Тверская СОШ имени Маршала Советского Союза И.С. Конева" –  приобретение волейбольной формы</t>
  </si>
  <si>
    <t>МОУ "Черногубовская ООШ"-приобретение холодильника, стиральной машины, парты школьные, банкетки, стол ученический</t>
  </si>
  <si>
    <t>Ефимов Е.В.</t>
  </si>
  <si>
    <t>Культура</t>
  </si>
  <si>
    <t xml:space="preserve">МКУ "Бурашевское объединение культурно-досуговых центров" – приобретение мебели (складные столы, скамейки, стулья и шкафы для одежды) </t>
  </si>
  <si>
    <t>Борисовский Н.В.</t>
  </si>
  <si>
    <t>Комитет по делам культуры, молодёжи и спорта администрации Калининского муниципального округа Тверской области</t>
  </si>
  <si>
    <t>08 01</t>
  </si>
  <si>
    <t>МКУ "Бурашевское объединение культурно-досуговых центров" –  приобретение видеопроектора для ДК Эммаусский</t>
  </si>
  <si>
    <t>МКУ "Бурашевское объединение культурно-досуговых центров" –  приобретение светового оборудования (прожектор светодиодный) для ДК Эммаусский</t>
  </si>
  <si>
    <t>Иванов С.М.</t>
  </si>
  <si>
    <t>МКУ "Бурашевское объединение культурно-досуговых центров" –  приобретение теннисного стола с комплектом ракеток и мячей, резинового покрытия  в спортивную комнату для ДК Щербининский</t>
  </si>
  <si>
    <t xml:space="preserve">МКУ "Бурашевское объединение культурно-досуговых центров" – приобретение электрической тепловой завесы </t>
  </si>
  <si>
    <t xml:space="preserve">МКУ "Бурашевское объединение культурно-досуговых центров" – приобретение звукового микшера для ДК Эммаусс, тримера бензинового для ДК Бурашево, ростовую куклу "Медведь в народном костюме" </t>
  </si>
  <si>
    <t>Харченко А.П.</t>
  </si>
  <si>
    <t>МКУ "Заволжское объединение культурно-досуговых центров" – приобретение мультимедийного проектора, стола теннисного  с сеткой для ДК Кулицкий</t>
  </si>
  <si>
    <t xml:space="preserve">МКУ "Заволжское объединение культурно-досуговых центров" – приобретение клавишного инструмента (синтезатора) и ноутбуков  для  ДК Мермерины </t>
  </si>
  <si>
    <t>МКУ "Заволжское объединение культурно-досуговых центров" – приобретение  2 миниатюрных театрально-хоровых кардиоидных микрофонов с потолочным креплением, беспроводной микрофонной системы для   ДК Кулицкий</t>
  </si>
  <si>
    <t xml:space="preserve">МКУ "Заволжское объединение культурно-досуговых центров" – приобретение клавишного инструмента (синтезатора), приобретение и установка металлической двери на запасной выход </t>
  </si>
  <si>
    <t xml:space="preserve">МКУ "Заволжское объединение культурно-досуговых центров" – приобретение и установка металлической двери на запасной выход, приобретение  проектора и монитора для  ДК Мермерины </t>
  </si>
  <si>
    <t>МКУ "Верхневолжское ОКДЦ"-приобретение ноутбука</t>
  </si>
  <si>
    <t>МКУ "Савватьевское объединение культурно-досуговых центров" -проведение косметического ремонта второго этажа здания Дома культуры</t>
  </si>
  <si>
    <t>МКУ "Савватьевское объединение культурно-досуговых центров" -приобретение стульев для ДК Аввакумовский</t>
  </si>
  <si>
    <t>МКУ "Савватьевское объединение культурно-досуговых центров" -приобретение строительных материалов для ремонта</t>
  </si>
  <si>
    <t>МКУ "Калининская централизованная библиотечная система" Калининского муниципального округа приобретение проектора и экрана настенно-потолочный рулонный</t>
  </si>
  <si>
    <t>МКУ "Калининская централизованная библиотечная система" Калининского муниципального округа приобретение  проектора, экрана настенного, шторы рулоннной, картотеки, витрины для товаров, стеллаж библиотечный для библиотеки в д.Никулино</t>
  </si>
  <si>
    <t>Спорт</t>
  </si>
  <si>
    <t>МБУ ДО "Калининская спортивная школа"-приобретение 10 мишеней для ДАРТса</t>
  </si>
  <si>
    <t>11 03</t>
  </si>
  <si>
    <t>МБУ ДО "Калининская спортивная школа"-приобретение спортивного покрытия для гимнастики и акробатики РГЕ-40 Ролл-гимнаст с липучкой</t>
  </si>
  <si>
    <t>МБУ ДО "Калининская спортивная школа"-приобретение системного блока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</si>
  <si>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</si>
  <si>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</si>
  <si>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</si>
  <si>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</si>
  <si>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</si>
  <si>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</si>
  <si>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</si>
  <si>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</si>
  <si>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</si>
  <si>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</si>
  <si>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</si>
  <si>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</si>
  <si>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</si>
  <si>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"1"  августа   2024 г.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</si>
</sst>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8" formatCode="0.0000000"/>
    <numFmt numFmtId="169" formatCode="#\ ##0"/>
    <numFmt numFmtId="170" formatCode="#\ ##0.0"/>
    <numFmt numFmtId="171" formatCode="0.0"/>
    <numFmt numFmtId="172" formatCode="#\ ##0.000"/>
    <numFmt numFmtId="173" formatCode="#\ ##0.0000"/>
    <numFmt numFmtId="174" formatCode="#\ ##0.00"/>
  </numFmts>
  <fonts count="15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rgb="FFFF0000"/>
      <name val="Times New Roman"/>
      <charset val="204"/>
    </font>
    <font>
      <sz val="12"/>
      <color rgb="FFFF0000"/>
      <name val="Times New Roman"/>
      <charset val="204"/>
    </font>
    <font>
      <sz val="9"/>
      <color rgb="FFFF0000"/>
      <name val="Arial"/>
      <charset val="204"/>
    </font>
    <font>
      <sz val="12"/>
      <name val="Arial"/>
      <charset val="204"/>
    </font>
    <font>
      <sz val="10"/>
      <color rgb="FFFF0000"/>
      <name val="Arial"/>
      <charset val="134"/>
    </font>
    <font>
      <sz val="11"/>
      <name val="Times New Roman"/>
      <charset val="204"/>
    </font>
    <font>
      <sz val="11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2" fontId="5" fillId="2" borderId="0" xfId="0" applyNumberFormat="1" applyFont="1" applyFill="1"/>
    <xf numFmtId="0" fontId="6" fillId="0" borderId="2" xfId="0" applyFont="1" applyFill="1" applyBorder="1" applyAlignment="1">
      <alignment horizontal="center" vertical="center" textRotation="90" wrapText="1"/>
    </xf>
    <xf numFmtId="16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17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3" fillId="0" borderId="0" xfId="0" applyFont="1" applyBorder="1"/>
    <xf numFmtId="0" fontId="6" fillId="0" borderId="2" xfId="0" applyFont="1" applyFill="1" applyBorder="1" applyAlignment="1">
      <alignment vertical="center" textRotation="90" wrapText="1"/>
    </xf>
    <xf numFmtId="0" fontId="7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171" fontId="6" fillId="0" borderId="2" xfId="1" applyNumberFormat="1" applyFont="1" applyFill="1" applyBorder="1" applyAlignment="1">
      <alignment horizontal="center" vertical="center" wrapText="1"/>
    </xf>
    <xf numFmtId="172" fontId="7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2" fontId="8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70" fontId="6" fillId="0" borderId="2" xfId="0" applyNumberFormat="1" applyFont="1" applyFill="1" applyBorder="1" applyAlignment="1">
      <alignment horizontal="center" vertical="center" wrapText="1"/>
    </xf>
    <xf numFmtId="173" fontId="9" fillId="0" borderId="0" xfId="0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3" fontId="3" fillId="0" borderId="0" xfId="0" applyNumberFormat="1" applyFont="1" applyBorder="1"/>
    <xf numFmtId="170" fontId="9" fillId="0" borderId="0" xfId="1" applyNumberFormat="1" applyFont="1" applyFill="1" applyBorder="1" applyAlignment="1">
      <alignment horizontal="center" vertical="center" wrapText="1"/>
    </xf>
    <xf numFmtId="171" fontId="6" fillId="0" borderId="2" xfId="1" applyNumberFormat="1" applyFont="1" applyFill="1" applyBorder="1" applyAlignment="1">
      <alignment horizontal="left" vertical="top" wrapText="1"/>
    </xf>
    <xf numFmtId="173" fontId="10" fillId="0" borderId="0" xfId="0" applyNumberFormat="1" applyFont="1" applyBorder="1"/>
    <xf numFmtId="0" fontId="6" fillId="0" borderId="2" xfId="0" applyFont="1" applyFill="1" applyBorder="1"/>
    <xf numFmtId="0" fontId="6" fillId="0" borderId="2" xfId="0" applyFont="1" applyFill="1" applyBorder="1"/>
    <xf numFmtId="174" fontId="6" fillId="0" borderId="2" xfId="1" applyNumberFormat="1" applyFont="1" applyFill="1" applyBorder="1" applyAlignment="1">
      <alignment horizontal="center" vertical="center" wrapText="1"/>
    </xf>
    <xf numFmtId="173" fontId="9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0" fontId="11" fillId="0" borderId="2" xfId="0" applyFont="1" applyFill="1" applyBorder="1"/>
    <xf numFmtId="172" fontId="9" fillId="0" borderId="0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171" fontId="6" fillId="0" borderId="2" xfId="1" applyNumberFormat="1" applyFont="1" applyFill="1" applyBorder="1" applyAlignment="1">
      <alignment horizontal="center" vertical="top" wrapText="1"/>
    </xf>
    <xf numFmtId="170" fontId="7" fillId="0" borderId="2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/>
    </xf>
    <xf numFmtId="174" fontId="9" fillId="0" borderId="0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/>
    <xf numFmtId="170" fontId="7" fillId="0" borderId="2" xfId="0" applyNumberFormat="1" applyFont="1" applyFill="1" applyBorder="1" applyAlignment="1">
      <alignment horizontal="center" vertical="center"/>
    </xf>
    <xf numFmtId="173" fontId="0" fillId="0" borderId="0" xfId="0" applyNumberFormat="1" applyBorder="1"/>
    <xf numFmtId="0" fontId="0" fillId="0" borderId="0" xfId="0" applyBorder="1"/>
    <xf numFmtId="173" fontId="12" fillId="0" borderId="0" xfId="0" applyNumberFormat="1" applyFont="1" applyBorder="1"/>
    <xf numFmtId="0" fontId="13" fillId="0" borderId="0" xfId="0" applyFont="1" applyAlignment="1">
      <alignment horizontal="left"/>
    </xf>
    <xf numFmtId="2" fontId="0" fillId="0" borderId="0" xfId="0" applyNumberFormat="1"/>
    <xf numFmtId="0" fontId="0" fillId="0" borderId="0" xfId="0" applyBorder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168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1"/>
  <sheetViews>
    <sheetView tabSelected="1" view="pageBreakPreview" topLeftCell="A25" zoomScaleNormal="100" workbookViewId="0">
      <selection activeCell="C1" sqref="C1:F1"/>
    </sheetView>
  </sheetViews>
  <sheetFormatPr defaultColWidth="9" defaultRowHeight="12.75"/>
  <cols>
    <col min="1" max="1" width="3.7109375" customWidth="1"/>
    <col min="2" max="2" width="44.42578125" style="8" customWidth="1"/>
    <col min="3" max="3" width="18.140625" style="9" customWidth="1"/>
    <col min="4" max="4" width="41.5703125" customWidth="1"/>
    <col min="5" max="5" width="13.28515625" style="10" customWidth="1"/>
    <col min="6" max="6" width="13" customWidth="1"/>
    <col min="7" max="7" width="10.85546875"/>
  </cols>
  <sheetData>
    <row r="1" spans="1:11" ht="70.5" customHeight="1">
      <c r="C1" s="58" t="s">
        <v>94</v>
      </c>
      <c r="D1" s="59"/>
      <c r="E1" s="60"/>
      <c r="F1" s="59"/>
    </row>
    <row r="2" spans="1:11" ht="70.5" customHeight="1">
      <c r="C2" s="58" t="s">
        <v>0</v>
      </c>
      <c r="D2" s="61"/>
      <c r="E2" s="61"/>
      <c r="F2" s="61"/>
    </row>
    <row r="3" spans="1:11" ht="88.5" customHeight="1">
      <c r="A3" s="62" t="s">
        <v>1</v>
      </c>
      <c r="B3" s="62"/>
      <c r="C3" s="62"/>
      <c r="D3" s="62"/>
      <c r="E3" s="63"/>
      <c r="F3" s="64"/>
    </row>
    <row r="4" spans="1:11" s="7" customFormat="1" ht="90.95" customHeight="1">
      <c r="A4" s="11" t="s">
        <v>2</v>
      </c>
      <c r="B4" s="12" t="s">
        <v>3</v>
      </c>
      <c r="C4" s="13" t="s">
        <v>4</v>
      </c>
      <c r="D4" s="14" t="s">
        <v>5</v>
      </c>
      <c r="E4" s="15" t="s">
        <v>6</v>
      </c>
      <c r="F4" s="13" t="s">
        <v>7</v>
      </c>
      <c r="K4" s="7" t="s">
        <v>8</v>
      </c>
    </row>
    <row r="5" spans="1:11" s="7" customFormat="1" ht="24" customHeight="1">
      <c r="A5" s="11"/>
      <c r="B5" s="65" t="s">
        <v>9</v>
      </c>
      <c r="C5" s="65"/>
      <c r="D5" s="65"/>
      <c r="E5" s="17">
        <f>E6+E32+E51+E55</f>
        <v>6000</v>
      </c>
      <c r="F5" s="18"/>
      <c r="G5" s="19"/>
      <c r="H5" s="19"/>
    </row>
    <row r="6" spans="1:11" s="7" customFormat="1" ht="15.75">
      <c r="A6" s="20"/>
      <c r="B6" s="66" t="s">
        <v>10</v>
      </c>
      <c r="C6" s="66"/>
      <c r="D6" s="16"/>
      <c r="E6" s="17">
        <f>SUM(E7:E31)</f>
        <v>2083.3850000000002</v>
      </c>
      <c r="F6" s="18"/>
      <c r="G6" s="19"/>
      <c r="H6" s="19"/>
    </row>
    <row r="7" spans="1:11" s="7" customFormat="1" ht="54" customHeight="1">
      <c r="A7" s="22">
        <v>1</v>
      </c>
      <c r="B7" s="23" t="s">
        <v>11</v>
      </c>
      <c r="C7" s="22" t="s">
        <v>12</v>
      </c>
      <c r="D7" s="24" t="s">
        <v>13</v>
      </c>
      <c r="E7" s="25">
        <f>58.936+22.036</f>
        <v>80.971999999999994</v>
      </c>
      <c r="F7" s="26" t="s">
        <v>14</v>
      </c>
      <c r="G7" s="27"/>
      <c r="H7" s="19"/>
    </row>
    <row r="8" spans="1:11" s="7" customFormat="1" ht="66.75" customHeight="1">
      <c r="A8" s="22">
        <v>2</v>
      </c>
      <c r="B8" s="28" t="s">
        <v>15</v>
      </c>
      <c r="C8" s="22" t="s">
        <v>16</v>
      </c>
      <c r="D8" s="24" t="s">
        <v>13</v>
      </c>
      <c r="E8" s="29">
        <v>66.8</v>
      </c>
      <c r="F8" s="26" t="s">
        <v>17</v>
      </c>
      <c r="G8" s="19"/>
      <c r="H8" s="19"/>
    </row>
    <row r="9" spans="1:11" s="7" customFormat="1" ht="51.95" customHeight="1">
      <c r="A9" s="22">
        <v>3</v>
      </c>
      <c r="B9" s="28" t="s">
        <v>18</v>
      </c>
      <c r="C9" s="22" t="s">
        <v>19</v>
      </c>
      <c r="D9" s="24" t="s">
        <v>13</v>
      </c>
      <c r="E9" s="29">
        <v>38.68</v>
      </c>
      <c r="F9" s="26" t="s">
        <v>17</v>
      </c>
      <c r="G9" s="30"/>
      <c r="H9" s="19"/>
    </row>
    <row r="10" spans="1:11" s="7" customFormat="1" ht="54" customHeight="1">
      <c r="A10" s="22">
        <v>4</v>
      </c>
      <c r="B10" s="28" t="s">
        <v>20</v>
      </c>
      <c r="C10" s="24" t="s">
        <v>21</v>
      </c>
      <c r="D10" s="24" t="s">
        <v>13</v>
      </c>
      <c r="E10" s="31">
        <v>54.9</v>
      </c>
      <c r="F10" s="26" t="s">
        <v>17</v>
      </c>
      <c r="G10" s="32"/>
      <c r="H10" s="19"/>
    </row>
    <row r="11" spans="1:11" s="7" customFormat="1" ht="51.95" customHeight="1">
      <c r="A11" s="22">
        <v>5</v>
      </c>
      <c r="B11" s="28" t="s">
        <v>20</v>
      </c>
      <c r="C11" s="24" t="s">
        <v>22</v>
      </c>
      <c r="D11" s="24" t="s">
        <v>13</v>
      </c>
      <c r="E11" s="31">
        <v>54.9</v>
      </c>
      <c r="F11" s="26" t="s">
        <v>17</v>
      </c>
      <c r="G11" s="32"/>
      <c r="H11" s="19"/>
    </row>
    <row r="12" spans="1:11" s="7" customFormat="1" ht="51.95" customHeight="1">
      <c r="A12" s="22">
        <v>6</v>
      </c>
      <c r="B12" s="28" t="s">
        <v>23</v>
      </c>
      <c r="C12" s="24" t="s">
        <v>24</v>
      </c>
      <c r="D12" s="24" t="s">
        <v>13</v>
      </c>
      <c r="E12" s="31">
        <v>47.38</v>
      </c>
      <c r="F12" s="26" t="s">
        <v>17</v>
      </c>
      <c r="G12" s="32"/>
      <c r="H12" s="19"/>
    </row>
    <row r="13" spans="1:11" s="7" customFormat="1" ht="51.95" customHeight="1">
      <c r="A13" s="22">
        <v>7</v>
      </c>
      <c r="B13" s="28" t="s">
        <v>25</v>
      </c>
      <c r="C13" s="24" t="s">
        <v>26</v>
      </c>
      <c r="D13" s="24" t="s">
        <v>13</v>
      </c>
      <c r="E13" s="31">
        <v>23.3</v>
      </c>
      <c r="F13" s="26" t="s">
        <v>17</v>
      </c>
      <c r="G13" s="33"/>
      <c r="H13" s="19"/>
    </row>
    <row r="14" spans="1:11" s="7" customFormat="1" ht="51" customHeight="1">
      <c r="A14" s="22">
        <v>8</v>
      </c>
      <c r="B14" s="34" t="s">
        <v>27</v>
      </c>
      <c r="C14" s="24" t="s">
        <v>21</v>
      </c>
      <c r="D14" s="24" t="s">
        <v>13</v>
      </c>
      <c r="E14" s="31">
        <v>56</v>
      </c>
      <c r="F14" s="26" t="s">
        <v>17</v>
      </c>
      <c r="G14" s="32"/>
      <c r="H14" s="19"/>
    </row>
    <row r="15" spans="1:11" s="7" customFormat="1" ht="66" customHeight="1">
      <c r="A15" s="22">
        <v>9</v>
      </c>
      <c r="B15" s="34" t="s">
        <v>28</v>
      </c>
      <c r="C15" s="24" t="s">
        <v>29</v>
      </c>
      <c r="D15" s="24" t="s">
        <v>13</v>
      </c>
      <c r="E15" s="31">
        <v>108</v>
      </c>
      <c r="F15" s="26" t="s">
        <v>17</v>
      </c>
      <c r="G15" s="32"/>
      <c r="H15" s="19"/>
    </row>
    <row r="16" spans="1:11" s="7" customFormat="1" ht="51" customHeight="1">
      <c r="A16" s="22">
        <v>10</v>
      </c>
      <c r="B16" s="34" t="s">
        <v>30</v>
      </c>
      <c r="C16" s="24" t="s">
        <v>29</v>
      </c>
      <c r="D16" s="24" t="s">
        <v>13</v>
      </c>
      <c r="E16" s="31">
        <v>139</v>
      </c>
      <c r="F16" s="26" t="s">
        <v>17</v>
      </c>
      <c r="G16" s="32"/>
      <c r="H16" s="19"/>
    </row>
    <row r="17" spans="1:8" s="7" customFormat="1" ht="63">
      <c r="A17" s="22">
        <v>11</v>
      </c>
      <c r="B17" s="34" t="s">
        <v>31</v>
      </c>
      <c r="C17" s="24" t="s">
        <v>32</v>
      </c>
      <c r="D17" s="24" t="s">
        <v>13</v>
      </c>
      <c r="E17" s="31">
        <v>80</v>
      </c>
      <c r="F17" s="26" t="s">
        <v>17</v>
      </c>
      <c r="G17" s="32"/>
      <c r="H17" s="19"/>
    </row>
    <row r="18" spans="1:8" s="7" customFormat="1" ht="58.5" customHeight="1">
      <c r="A18" s="22">
        <v>12</v>
      </c>
      <c r="B18" s="34" t="s">
        <v>33</v>
      </c>
      <c r="C18" s="24" t="s">
        <v>24</v>
      </c>
      <c r="D18" s="24" t="s">
        <v>13</v>
      </c>
      <c r="E18" s="31">
        <v>132</v>
      </c>
      <c r="F18" s="26" t="s">
        <v>17</v>
      </c>
      <c r="G18" s="32"/>
      <c r="H18" s="19"/>
    </row>
    <row r="19" spans="1:8" s="7" customFormat="1" ht="65.099999999999994" customHeight="1">
      <c r="A19" s="13">
        <v>13</v>
      </c>
      <c r="B19" s="34" t="s">
        <v>34</v>
      </c>
      <c r="C19" s="24" t="s">
        <v>16</v>
      </c>
      <c r="D19" s="24" t="s">
        <v>13</v>
      </c>
      <c r="E19" s="31">
        <v>81.63</v>
      </c>
      <c r="F19" s="26" t="s">
        <v>17</v>
      </c>
      <c r="G19" s="32"/>
      <c r="H19" s="19"/>
    </row>
    <row r="20" spans="1:8" s="7" customFormat="1" ht="65.099999999999994" customHeight="1">
      <c r="A20" s="22">
        <v>14</v>
      </c>
      <c r="B20" s="34" t="s">
        <v>35</v>
      </c>
      <c r="C20" s="24" t="s">
        <v>19</v>
      </c>
      <c r="D20" s="24" t="s">
        <v>13</v>
      </c>
      <c r="E20" s="31">
        <v>62.1</v>
      </c>
      <c r="F20" s="26" t="s">
        <v>17</v>
      </c>
      <c r="G20" s="35"/>
      <c r="H20" s="19"/>
    </row>
    <row r="21" spans="1:8" s="7" customFormat="1" ht="48" customHeight="1">
      <c r="A21" s="13">
        <v>15</v>
      </c>
      <c r="B21" s="34" t="s">
        <v>36</v>
      </c>
      <c r="C21" s="24" t="s">
        <v>37</v>
      </c>
      <c r="D21" s="24" t="s">
        <v>13</v>
      </c>
      <c r="E21" s="31">
        <v>286</v>
      </c>
      <c r="F21" s="26" t="s">
        <v>17</v>
      </c>
      <c r="G21" s="32"/>
      <c r="H21" s="19"/>
    </row>
    <row r="22" spans="1:8" s="7" customFormat="1" ht="58.5" customHeight="1">
      <c r="A22" s="36">
        <v>16</v>
      </c>
      <c r="B22" s="34" t="s">
        <v>38</v>
      </c>
      <c r="C22" s="24" t="s">
        <v>39</v>
      </c>
      <c r="D22" s="24" t="s">
        <v>13</v>
      </c>
      <c r="E22" s="31">
        <f>4.4+1</f>
        <v>5.4</v>
      </c>
      <c r="F22" s="26" t="s">
        <v>17</v>
      </c>
      <c r="G22" s="32"/>
      <c r="H22" s="19"/>
    </row>
    <row r="23" spans="1:8" s="7" customFormat="1" ht="55.5" customHeight="1">
      <c r="A23" s="22">
        <v>17</v>
      </c>
      <c r="B23" s="34" t="s">
        <v>40</v>
      </c>
      <c r="C23" s="24" t="s">
        <v>19</v>
      </c>
      <c r="D23" s="24" t="s">
        <v>13</v>
      </c>
      <c r="E23" s="31">
        <v>82.9</v>
      </c>
      <c r="F23" s="26" t="s">
        <v>17</v>
      </c>
      <c r="G23" s="35"/>
      <c r="H23" s="19"/>
    </row>
    <row r="24" spans="1:8" s="7" customFormat="1" ht="56.25" customHeight="1">
      <c r="A24" s="37">
        <v>18</v>
      </c>
      <c r="B24" s="34" t="s">
        <v>41</v>
      </c>
      <c r="C24" s="24" t="s">
        <v>42</v>
      </c>
      <c r="D24" s="24" t="s">
        <v>13</v>
      </c>
      <c r="E24" s="38">
        <f>89.089+27.5</f>
        <v>116.589</v>
      </c>
      <c r="F24" s="26" t="s">
        <v>17</v>
      </c>
      <c r="G24" s="39"/>
      <c r="H24" s="19"/>
    </row>
    <row r="25" spans="1:8" s="7" customFormat="1" ht="52.5" customHeight="1">
      <c r="A25" s="37">
        <v>19</v>
      </c>
      <c r="B25" s="34" t="s">
        <v>43</v>
      </c>
      <c r="C25" s="24" t="s">
        <v>22</v>
      </c>
      <c r="D25" s="24" t="s">
        <v>13</v>
      </c>
      <c r="E25" s="31">
        <v>47.7</v>
      </c>
      <c r="F25" s="26" t="s">
        <v>17</v>
      </c>
      <c r="G25" s="32"/>
      <c r="H25" s="19"/>
    </row>
    <row r="26" spans="1:8" s="7" customFormat="1" ht="51" customHeight="1">
      <c r="A26" s="37">
        <v>20</v>
      </c>
      <c r="B26" s="34" t="s">
        <v>44</v>
      </c>
      <c r="C26" s="24" t="s">
        <v>21</v>
      </c>
      <c r="D26" s="24" t="s">
        <v>13</v>
      </c>
      <c r="E26" s="31">
        <v>50</v>
      </c>
      <c r="F26" s="26" t="s">
        <v>17</v>
      </c>
      <c r="G26" s="32"/>
      <c r="H26" s="19"/>
    </row>
    <row r="27" spans="1:8" s="7" customFormat="1" ht="99" customHeight="1">
      <c r="A27" s="37">
        <v>21</v>
      </c>
      <c r="B27" s="28" t="s">
        <v>45</v>
      </c>
      <c r="C27" s="24" t="s">
        <v>46</v>
      </c>
      <c r="D27" s="24" t="s">
        <v>13</v>
      </c>
      <c r="E27" s="31">
        <f>28.15+73+20</f>
        <v>121.15</v>
      </c>
      <c r="F27" s="26" t="s">
        <v>17</v>
      </c>
      <c r="G27" s="35"/>
      <c r="H27" s="40"/>
    </row>
    <row r="28" spans="1:8" s="7" customFormat="1" ht="81" customHeight="1">
      <c r="A28" s="41">
        <v>22</v>
      </c>
      <c r="B28" s="28" t="s">
        <v>47</v>
      </c>
      <c r="C28" s="24" t="s">
        <v>48</v>
      </c>
      <c r="D28" s="24" t="s">
        <v>13</v>
      </c>
      <c r="E28" s="31">
        <v>100</v>
      </c>
      <c r="F28" s="26" t="s">
        <v>17</v>
      </c>
      <c r="G28" s="32"/>
      <c r="H28" s="19"/>
    </row>
    <row r="29" spans="1:8" s="7" customFormat="1" ht="81" customHeight="1">
      <c r="A29" s="37">
        <v>23</v>
      </c>
      <c r="B29" s="28" t="s">
        <v>49</v>
      </c>
      <c r="C29" s="24" t="s">
        <v>12</v>
      </c>
      <c r="D29" s="24" t="s">
        <v>13</v>
      </c>
      <c r="E29" s="31">
        <f>28.884+80-3.746</f>
        <v>105.13800000000001</v>
      </c>
      <c r="F29" s="26" t="s">
        <v>17</v>
      </c>
      <c r="G29" s="42"/>
      <c r="H29" s="19"/>
    </row>
    <row r="30" spans="1:8" s="7" customFormat="1" ht="81" customHeight="1">
      <c r="A30" s="37">
        <v>24</v>
      </c>
      <c r="B30" s="28" t="s">
        <v>50</v>
      </c>
      <c r="C30" s="24" t="s">
        <v>16</v>
      </c>
      <c r="D30" s="24" t="s">
        <v>13</v>
      </c>
      <c r="E30" s="31">
        <v>3.746</v>
      </c>
      <c r="F30" s="26" t="s">
        <v>17</v>
      </c>
      <c r="G30" s="42"/>
      <c r="H30" s="19"/>
    </row>
    <row r="31" spans="1:8" s="7" customFormat="1" ht="60.75" customHeight="1">
      <c r="A31" s="36">
        <v>25</v>
      </c>
      <c r="B31" s="34" t="s">
        <v>51</v>
      </c>
      <c r="C31" s="24" t="s">
        <v>52</v>
      </c>
      <c r="D31" s="24" t="s">
        <v>13</v>
      </c>
      <c r="E31" s="31">
        <v>139.1</v>
      </c>
      <c r="F31" s="26" t="s">
        <v>17</v>
      </c>
      <c r="G31" s="32"/>
      <c r="H31" s="19"/>
    </row>
    <row r="32" spans="1:8" s="7" customFormat="1" ht="24" customHeight="1">
      <c r="A32" s="22"/>
      <c r="B32" s="43" t="s">
        <v>53</v>
      </c>
      <c r="C32" s="24"/>
      <c r="D32" s="44"/>
      <c r="E32" s="45">
        <f>SUM(E33:E50)</f>
        <v>2053.7894999999999</v>
      </c>
      <c r="F32" s="26"/>
      <c r="G32" s="32"/>
      <c r="H32" s="19"/>
    </row>
    <row r="33" spans="1:8" s="7" customFormat="1" ht="69" customHeight="1">
      <c r="A33" s="22">
        <v>1</v>
      </c>
      <c r="B33" s="28" t="s">
        <v>54</v>
      </c>
      <c r="C33" s="24" t="s">
        <v>55</v>
      </c>
      <c r="D33" s="44" t="s">
        <v>56</v>
      </c>
      <c r="E33" s="31">
        <v>169.113</v>
      </c>
      <c r="F33" s="26" t="s">
        <v>57</v>
      </c>
      <c r="G33" s="32"/>
      <c r="H33" s="19"/>
    </row>
    <row r="34" spans="1:8" s="7" customFormat="1" ht="66" customHeight="1">
      <c r="A34" s="22">
        <v>2</v>
      </c>
      <c r="B34" s="28" t="s">
        <v>58</v>
      </c>
      <c r="C34" s="24" t="s">
        <v>55</v>
      </c>
      <c r="D34" s="44" t="s">
        <v>56</v>
      </c>
      <c r="E34" s="31">
        <v>130</v>
      </c>
      <c r="F34" s="26" t="s">
        <v>57</v>
      </c>
      <c r="G34" s="32"/>
      <c r="H34" s="19"/>
    </row>
    <row r="35" spans="1:8" s="7" customFormat="1" ht="81" customHeight="1">
      <c r="A35" s="22">
        <v>3</v>
      </c>
      <c r="B35" s="28" t="s">
        <v>59</v>
      </c>
      <c r="C35" s="24" t="s">
        <v>60</v>
      </c>
      <c r="D35" s="44" t="s">
        <v>56</v>
      </c>
      <c r="E35" s="31">
        <v>200</v>
      </c>
      <c r="F35" s="26" t="s">
        <v>57</v>
      </c>
      <c r="G35" s="32"/>
      <c r="H35" s="19"/>
    </row>
    <row r="36" spans="1:8" s="7" customFormat="1" ht="81.75" customHeight="1">
      <c r="A36" s="22">
        <v>4</v>
      </c>
      <c r="B36" s="28" t="s">
        <v>61</v>
      </c>
      <c r="C36" s="24" t="s">
        <v>60</v>
      </c>
      <c r="D36" s="44" t="s">
        <v>56</v>
      </c>
      <c r="E36" s="31">
        <v>100</v>
      </c>
      <c r="F36" s="26" t="s">
        <v>57</v>
      </c>
      <c r="G36" s="32"/>
      <c r="H36" s="19"/>
    </row>
    <row r="37" spans="1:8" s="7" customFormat="1" ht="63" customHeight="1">
      <c r="A37" s="22">
        <v>5</v>
      </c>
      <c r="B37" s="28" t="s">
        <v>62</v>
      </c>
      <c r="C37" s="24" t="s">
        <v>22</v>
      </c>
      <c r="D37" s="44" t="s">
        <v>56</v>
      </c>
      <c r="E37" s="31">
        <v>16.79</v>
      </c>
      <c r="F37" s="26" t="s">
        <v>57</v>
      </c>
      <c r="G37" s="32"/>
      <c r="H37" s="19"/>
    </row>
    <row r="38" spans="1:8" s="7" customFormat="1" ht="96" customHeight="1">
      <c r="A38" s="22">
        <v>6</v>
      </c>
      <c r="B38" s="28" t="s">
        <v>63</v>
      </c>
      <c r="C38" s="24" t="s">
        <v>64</v>
      </c>
      <c r="D38" s="44" t="s">
        <v>56</v>
      </c>
      <c r="E38" s="31">
        <v>94.6905</v>
      </c>
      <c r="F38" s="26" t="s">
        <v>57</v>
      </c>
      <c r="G38" s="33"/>
      <c r="H38" s="19"/>
    </row>
    <row r="39" spans="1:8" s="7" customFormat="1" ht="65.099999999999994" customHeight="1">
      <c r="A39" s="22">
        <v>7</v>
      </c>
      <c r="B39" s="28" t="s">
        <v>65</v>
      </c>
      <c r="C39" s="24" t="s">
        <v>52</v>
      </c>
      <c r="D39" s="44" t="s">
        <v>56</v>
      </c>
      <c r="E39" s="31">
        <f>75.9+25.59</f>
        <v>101.49</v>
      </c>
      <c r="F39" s="26" t="s">
        <v>57</v>
      </c>
      <c r="G39" s="35"/>
      <c r="H39" s="19"/>
    </row>
    <row r="40" spans="1:8" s="7" customFormat="1" ht="65.099999999999994" customHeight="1">
      <c r="A40" s="22">
        <v>8</v>
      </c>
      <c r="B40" s="28" t="s">
        <v>66</v>
      </c>
      <c r="C40" s="24" t="s">
        <v>12</v>
      </c>
      <c r="D40" s="44" t="s">
        <v>56</v>
      </c>
      <c r="E40" s="46">
        <f>43.89+70</f>
        <v>113.89</v>
      </c>
      <c r="F40" s="26" t="s">
        <v>57</v>
      </c>
      <c r="G40" s="32"/>
      <c r="H40" s="19"/>
    </row>
    <row r="41" spans="1:8" s="7" customFormat="1" ht="99" customHeight="1">
      <c r="A41" s="22">
        <v>9</v>
      </c>
      <c r="B41" s="28" t="s">
        <v>67</v>
      </c>
      <c r="C41" s="24" t="s">
        <v>32</v>
      </c>
      <c r="D41" s="44" t="s">
        <v>56</v>
      </c>
      <c r="E41" s="31">
        <f>79.2+30.65</f>
        <v>109.85</v>
      </c>
      <c r="F41" s="26" t="s">
        <v>57</v>
      </c>
      <c r="G41" s="32"/>
      <c r="H41" s="19"/>
    </row>
    <row r="42" spans="1:8" s="7" customFormat="1" ht="87" customHeight="1">
      <c r="A42" s="22">
        <v>10</v>
      </c>
      <c r="B42" s="28" t="s">
        <v>68</v>
      </c>
      <c r="C42" s="22" t="s">
        <v>46</v>
      </c>
      <c r="D42" s="44" t="s">
        <v>56</v>
      </c>
      <c r="E42" s="47">
        <f>43.89+55</f>
        <v>98.89</v>
      </c>
      <c r="F42" s="26" t="s">
        <v>57</v>
      </c>
      <c r="G42" s="35"/>
      <c r="H42" s="19"/>
    </row>
    <row r="43" spans="1:8" s="7" customFormat="1" ht="81" customHeight="1">
      <c r="A43" s="22">
        <v>11</v>
      </c>
      <c r="B43" s="28" t="s">
        <v>69</v>
      </c>
      <c r="C43" s="24" t="s">
        <v>48</v>
      </c>
      <c r="D43" s="44" t="s">
        <v>56</v>
      </c>
      <c r="E43" s="31">
        <f>50+118.389</f>
        <v>168.38900000000001</v>
      </c>
      <c r="F43" s="26" t="s">
        <v>57</v>
      </c>
      <c r="G43" s="35"/>
      <c r="H43" s="19"/>
    </row>
    <row r="44" spans="1:8" s="7" customFormat="1" ht="63" customHeight="1">
      <c r="A44" s="22">
        <v>12</v>
      </c>
      <c r="B44" s="28" t="s">
        <v>70</v>
      </c>
      <c r="C44" s="24" t="s">
        <v>29</v>
      </c>
      <c r="D44" s="44" t="s">
        <v>56</v>
      </c>
      <c r="E44" s="31">
        <v>50</v>
      </c>
      <c r="F44" s="26" t="s">
        <v>57</v>
      </c>
      <c r="G44" s="35"/>
      <c r="H44" s="19"/>
    </row>
    <row r="45" spans="1:8" s="7" customFormat="1" ht="72.95" customHeight="1">
      <c r="A45" s="37">
        <v>13</v>
      </c>
      <c r="B45" s="28" t="s">
        <v>71</v>
      </c>
      <c r="C45" s="24" t="s">
        <v>39</v>
      </c>
      <c r="D45" s="44" t="s">
        <v>56</v>
      </c>
      <c r="E45" s="31">
        <v>150</v>
      </c>
      <c r="F45" s="26" t="s">
        <v>57</v>
      </c>
      <c r="G45" s="32"/>
      <c r="H45" s="19"/>
    </row>
    <row r="46" spans="1:8" s="7" customFormat="1" ht="72.95" customHeight="1">
      <c r="A46" s="37">
        <v>14</v>
      </c>
      <c r="B46" s="28" t="s">
        <v>71</v>
      </c>
      <c r="C46" s="24" t="s">
        <v>16</v>
      </c>
      <c r="D46" s="44" t="s">
        <v>56</v>
      </c>
      <c r="E46" s="31">
        <v>100</v>
      </c>
      <c r="F46" s="26" t="s">
        <v>57</v>
      </c>
      <c r="G46" s="32"/>
      <c r="H46" s="19"/>
    </row>
    <row r="47" spans="1:8" s="7" customFormat="1" ht="72.95" customHeight="1">
      <c r="A47" s="22">
        <v>15</v>
      </c>
      <c r="B47" s="28" t="s">
        <v>72</v>
      </c>
      <c r="C47" s="24" t="s">
        <v>19</v>
      </c>
      <c r="D47" s="44" t="s">
        <v>56</v>
      </c>
      <c r="E47" s="31">
        <v>116</v>
      </c>
      <c r="F47" s="26" t="s">
        <v>57</v>
      </c>
      <c r="G47" s="35"/>
      <c r="H47" s="19"/>
    </row>
    <row r="48" spans="1:8" s="7" customFormat="1" ht="63.75" customHeight="1">
      <c r="A48" s="22">
        <v>16</v>
      </c>
      <c r="B48" s="28" t="s">
        <v>73</v>
      </c>
      <c r="C48" s="24" t="s">
        <v>42</v>
      </c>
      <c r="D48" s="44" t="s">
        <v>56</v>
      </c>
      <c r="E48" s="38">
        <v>155.911</v>
      </c>
      <c r="F48" s="26" t="s">
        <v>57</v>
      </c>
      <c r="G48" s="39"/>
      <c r="H48" s="19"/>
    </row>
    <row r="49" spans="1:8" s="7" customFormat="1" ht="78" customHeight="1">
      <c r="A49" s="22">
        <v>17</v>
      </c>
      <c r="B49" s="28" t="s">
        <v>74</v>
      </c>
      <c r="C49" s="24" t="s">
        <v>46</v>
      </c>
      <c r="D49" s="44" t="s">
        <v>56</v>
      </c>
      <c r="E49" s="38">
        <f>9.19+48.64</f>
        <v>57.83</v>
      </c>
      <c r="F49" s="26" t="s">
        <v>57</v>
      </c>
      <c r="G49" s="48"/>
      <c r="H49" s="19"/>
    </row>
    <row r="50" spans="1:8" s="7" customFormat="1" ht="114" customHeight="1">
      <c r="A50" s="22">
        <v>18</v>
      </c>
      <c r="B50" s="28" t="s">
        <v>75</v>
      </c>
      <c r="C50" s="24" t="s">
        <v>21</v>
      </c>
      <c r="D50" s="44" t="s">
        <v>56</v>
      </c>
      <c r="E50" s="38">
        <v>120.946</v>
      </c>
      <c r="F50" s="26" t="s">
        <v>57</v>
      </c>
      <c r="G50" s="48"/>
      <c r="H50" s="19"/>
    </row>
    <row r="51" spans="1:8" ht="20.25" customHeight="1">
      <c r="A51" s="22"/>
      <c r="B51" s="21" t="s">
        <v>76</v>
      </c>
      <c r="C51" s="49"/>
      <c r="D51" s="49"/>
      <c r="E51" s="50">
        <f>E52+E53+E54</f>
        <v>182.52</v>
      </c>
      <c r="F51" s="49"/>
      <c r="G51" s="51"/>
      <c r="H51" s="52"/>
    </row>
    <row r="52" spans="1:8" ht="51.95" customHeight="1">
      <c r="A52" s="13">
        <v>1</v>
      </c>
      <c r="B52" s="34" t="s">
        <v>77</v>
      </c>
      <c r="C52" s="24" t="s">
        <v>24</v>
      </c>
      <c r="D52" s="24" t="s">
        <v>13</v>
      </c>
      <c r="E52" s="31">
        <v>66</v>
      </c>
      <c r="F52" s="26" t="s">
        <v>78</v>
      </c>
      <c r="G52" s="51"/>
      <c r="H52" s="52"/>
    </row>
    <row r="53" spans="1:8" ht="68.099999999999994" customHeight="1">
      <c r="A53" s="13">
        <v>2</v>
      </c>
      <c r="B53" s="34" t="s">
        <v>79</v>
      </c>
      <c r="C53" s="24" t="s">
        <v>22</v>
      </c>
      <c r="D53" s="24" t="s">
        <v>13</v>
      </c>
      <c r="E53" s="31">
        <v>79.52</v>
      </c>
      <c r="F53" s="26" t="s">
        <v>78</v>
      </c>
      <c r="G53" s="51"/>
      <c r="H53" s="52"/>
    </row>
    <row r="54" spans="1:8" ht="57" customHeight="1">
      <c r="A54" s="13">
        <v>3</v>
      </c>
      <c r="B54" s="34" t="s">
        <v>80</v>
      </c>
      <c r="C54" s="24" t="s">
        <v>16</v>
      </c>
      <c r="D54" s="24" t="s">
        <v>13</v>
      </c>
      <c r="E54" s="31">
        <v>37</v>
      </c>
      <c r="F54" s="26" t="s">
        <v>78</v>
      </c>
      <c r="G54" s="53"/>
      <c r="H54" s="52"/>
    </row>
    <row r="55" spans="1:8" ht="24" customHeight="1">
      <c r="A55" s="36"/>
      <c r="B55" s="21" t="s">
        <v>81</v>
      </c>
      <c r="C55" s="22"/>
      <c r="D55" s="22"/>
      <c r="E55" s="50">
        <f>6000-E6-E32-E51</f>
        <v>1680.3054999999999</v>
      </c>
      <c r="F55" s="22"/>
      <c r="G55" s="51"/>
      <c r="H55" s="52"/>
    </row>
    <row r="56" spans="1:8" ht="15">
      <c r="B56" s="54"/>
      <c r="C56"/>
      <c r="E56" s="55"/>
      <c r="G56" s="52"/>
      <c r="H56" s="52"/>
    </row>
    <row r="57" spans="1:8" ht="15">
      <c r="B57" s="54"/>
      <c r="C57"/>
      <c r="E57" s="55"/>
      <c r="G57" s="52"/>
      <c r="H57" s="52"/>
    </row>
    <row r="58" spans="1:8" ht="15">
      <c r="B58" s="54"/>
      <c r="C58"/>
      <c r="E58" s="55"/>
      <c r="G58" s="52"/>
      <c r="H58" s="52"/>
    </row>
    <row r="59" spans="1:8" ht="15">
      <c r="B59" s="54"/>
      <c r="C59"/>
      <c r="E59" s="55"/>
      <c r="G59" s="52"/>
      <c r="H59" s="52"/>
    </row>
    <row r="60" spans="1:8" ht="15">
      <c r="B60" s="54"/>
      <c r="C60"/>
      <c r="E60" s="55"/>
      <c r="G60" s="52"/>
      <c r="H60" s="52"/>
    </row>
    <row r="61" spans="1:8" ht="15">
      <c r="B61" s="54"/>
      <c r="C61"/>
      <c r="E61" s="55"/>
      <c r="G61" s="52"/>
      <c r="H61" s="52"/>
    </row>
    <row r="62" spans="1:8" ht="15">
      <c r="B62" s="54"/>
      <c r="C62"/>
      <c r="E62" s="55"/>
      <c r="G62" s="52"/>
      <c r="H62" s="52"/>
    </row>
    <row r="63" spans="1:8" ht="15">
      <c r="B63" s="54"/>
      <c r="C63"/>
      <c r="E63" s="55"/>
      <c r="G63" s="52"/>
      <c r="H63" s="52"/>
    </row>
    <row r="64" spans="1:8" ht="15">
      <c r="B64" s="54"/>
      <c r="C64"/>
      <c r="E64" s="55"/>
      <c r="G64" s="52"/>
      <c r="H64" s="52"/>
    </row>
    <row r="65" spans="2:8" ht="15">
      <c r="B65" s="54"/>
      <c r="C65"/>
      <c r="E65" s="55"/>
      <c r="G65" s="52"/>
      <c r="H65" s="52"/>
    </row>
    <row r="66" spans="2:8" ht="15">
      <c r="B66" s="54"/>
      <c r="C66"/>
      <c r="E66" s="55"/>
      <c r="G66" s="56"/>
      <c r="H66" s="56"/>
    </row>
    <row r="67" spans="2:8" ht="15">
      <c r="B67" s="54"/>
      <c r="C67"/>
      <c r="E67" s="55"/>
      <c r="G67" s="56"/>
      <c r="H67" s="56"/>
    </row>
    <row r="68" spans="2:8" ht="15">
      <c r="B68" s="54"/>
      <c r="C68"/>
      <c r="E68" s="55"/>
      <c r="G68" s="56"/>
      <c r="H68" s="56"/>
    </row>
    <row r="69" spans="2:8" ht="15">
      <c r="B69" s="54"/>
      <c r="C69"/>
      <c r="E69" s="55"/>
      <c r="G69" s="56"/>
      <c r="H69" s="56"/>
    </row>
    <row r="70" spans="2:8" ht="15">
      <c r="B70" s="54"/>
      <c r="C70"/>
      <c r="E70" s="55"/>
      <c r="G70" s="56"/>
      <c r="H70" s="56"/>
    </row>
    <row r="71" spans="2:8" ht="15">
      <c r="B71" s="54"/>
      <c r="C71"/>
      <c r="E71" s="55"/>
      <c r="G71" s="56"/>
      <c r="H71" s="56"/>
    </row>
    <row r="72" spans="2:8" ht="15">
      <c r="B72" s="54"/>
      <c r="C72"/>
      <c r="E72" s="55"/>
      <c r="G72" s="56"/>
      <c r="H72" s="56"/>
    </row>
    <row r="73" spans="2:8" ht="15">
      <c r="B73" s="54"/>
      <c r="C73"/>
      <c r="E73" s="55"/>
      <c r="G73" s="56"/>
      <c r="H73" s="56"/>
    </row>
    <row r="74" spans="2:8" ht="15">
      <c r="B74" s="54"/>
      <c r="C74"/>
      <c r="E74" s="55"/>
      <c r="G74" s="56"/>
      <c r="H74" s="56"/>
    </row>
    <row r="75" spans="2:8" ht="15">
      <c r="B75" s="54"/>
      <c r="C75"/>
      <c r="E75" s="55"/>
      <c r="G75" s="56"/>
      <c r="H75" s="56"/>
    </row>
    <row r="76" spans="2:8" ht="15">
      <c r="B76" s="54"/>
      <c r="C76"/>
      <c r="E76" s="55"/>
      <c r="G76" s="56"/>
      <c r="H76" s="56"/>
    </row>
    <row r="77" spans="2:8" ht="15">
      <c r="B77" s="54"/>
      <c r="C77"/>
      <c r="E77" s="55"/>
      <c r="G77" s="56"/>
      <c r="H77" s="56"/>
    </row>
    <row r="78" spans="2:8" ht="15">
      <c r="B78" s="54"/>
      <c r="C78"/>
      <c r="E78" s="55"/>
    </row>
    <row r="79" spans="2:8" ht="15">
      <c r="B79" s="54"/>
      <c r="C79"/>
      <c r="E79" s="55"/>
    </row>
    <row r="80" spans="2:8" ht="15">
      <c r="B80" s="54"/>
      <c r="C80"/>
      <c r="E80" s="55"/>
    </row>
    <row r="81" spans="2:5" ht="15">
      <c r="B81" s="54"/>
      <c r="C81"/>
      <c r="E81" s="55"/>
    </row>
    <row r="82" spans="2:5" ht="15">
      <c r="B82" s="54"/>
      <c r="C82"/>
      <c r="E82" s="55"/>
    </row>
    <row r="83" spans="2:5" ht="15">
      <c r="B83" s="54"/>
      <c r="C83"/>
      <c r="E83" s="55"/>
    </row>
    <row r="84" spans="2:5" ht="15">
      <c r="B84" s="54"/>
      <c r="C84"/>
      <c r="E84" s="55"/>
    </row>
    <row r="85" spans="2:5" ht="15">
      <c r="B85" s="54"/>
      <c r="C85"/>
      <c r="E85" s="55"/>
    </row>
    <row r="86" spans="2:5" ht="15">
      <c r="B86" s="54"/>
      <c r="C86"/>
      <c r="E86" s="55"/>
    </row>
    <row r="87" spans="2:5" ht="15">
      <c r="B87" s="54"/>
      <c r="C87"/>
      <c r="E87" s="55"/>
    </row>
    <row r="88" spans="2:5" ht="15">
      <c r="B88" s="54"/>
      <c r="C88"/>
      <c r="E88" s="55"/>
    </row>
    <row r="89" spans="2:5" ht="15">
      <c r="B89" s="54"/>
      <c r="C89"/>
      <c r="E89" s="55"/>
    </row>
    <row r="90" spans="2:5" ht="15">
      <c r="B90" s="54"/>
      <c r="C90"/>
      <c r="E90" s="55"/>
    </row>
    <row r="91" spans="2:5" ht="15">
      <c r="B91" s="54"/>
      <c r="C91"/>
      <c r="E91" s="55"/>
    </row>
    <row r="92" spans="2:5" ht="15">
      <c r="B92" s="54"/>
      <c r="C92"/>
      <c r="E92" s="55"/>
    </row>
    <row r="93" spans="2:5" ht="15">
      <c r="B93" s="54"/>
      <c r="C93"/>
      <c r="E93" s="55"/>
    </row>
    <row r="94" spans="2:5" ht="15">
      <c r="B94" s="54"/>
      <c r="C94"/>
      <c r="E94" s="55"/>
    </row>
    <row r="95" spans="2:5" ht="15">
      <c r="B95" s="54"/>
      <c r="C95"/>
      <c r="E95" s="55"/>
    </row>
    <row r="96" spans="2:5" ht="15">
      <c r="B96" s="54"/>
      <c r="C96"/>
      <c r="E96" s="55"/>
    </row>
    <row r="97" spans="2:5" ht="15">
      <c r="B97" s="54"/>
      <c r="C97"/>
      <c r="E97" s="55"/>
    </row>
    <row r="98" spans="2:5" ht="15">
      <c r="B98" s="54"/>
      <c r="C98"/>
      <c r="E98" s="55"/>
    </row>
    <row r="99" spans="2:5" ht="15">
      <c r="B99" s="54"/>
      <c r="C99"/>
      <c r="E99" s="55"/>
    </row>
    <row r="100" spans="2:5" ht="15">
      <c r="B100" s="54"/>
      <c r="C100"/>
      <c r="E100" s="55"/>
    </row>
    <row r="101" spans="2:5" ht="15">
      <c r="B101" s="54"/>
      <c r="C101"/>
      <c r="E101" s="55"/>
    </row>
    <row r="102" spans="2:5" ht="15">
      <c r="B102" s="54"/>
      <c r="C102"/>
      <c r="E102" s="55"/>
    </row>
    <row r="103" spans="2:5" ht="15">
      <c r="B103" s="54"/>
      <c r="C103"/>
      <c r="E103" s="55"/>
    </row>
    <row r="104" spans="2:5" ht="15">
      <c r="B104" s="54"/>
      <c r="C104"/>
      <c r="E104" s="55"/>
    </row>
    <row r="105" spans="2:5" ht="15">
      <c r="B105" s="54"/>
      <c r="C105"/>
      <c r="E105" s="55"/>
    </row>
    <row r="106" spans="2:5" ht="15">
      <c r="B106" s="54"/>
      <c r="C106"/>
      <c r="E106" s="55"/>
    </row>
    <row r="107" spans="2:5" ht="15">
      <c r="B107" s="54"/>
      <c r="C107"/>
      <c r="E107" s="55"/>
    </row>
    <row r="108" spans="2:5" ht="15">
      <c r="B108" s="54"/>
      <c r="C108"/>
      <c r="E108" s="55"/>
    </row>
    <row r="109" spans="2:5" ht="15">
      <c r="B109" s="54"/>
      <c r="C109"/>
      <c r="E109" s="55"/>
    </row>
    <row r="110" spans="2:5" ht="15">
      <c r="B110" s="54"/>
      <c r="C110"/>
      <c r="E110" s="55"/>
    </row>
    <row r="111" spans="2:5" ht="15">
      <c r="B111" s="54"/>
      <c r="C111"/>
      <c r="E111" s="55"/>
    </row>
    <row r="112" spans="2:5" ht="15">
      <c r="B112" s="54"/>
      <c r="C112"/>
      <c r="E112" s="55"/>
    </row>
    <row r="113" spans="2:5" ht="15">
      <c r="B113" s="54"/>
      <c r="C113"/>
      <c r="E113" s="55"/>
    </row>
    <row r="114" spans="2:5" ht="15">
      <c r="B114" s="54"/>
      <c r="C114"/>
      <c r="E114" s="55"/>
    </row>
    <row r="115" spans="2:5" ht="15">
      <c r="B115" s="54"/>
      <c r="C115"/>
      <c r="E115" s="55"/>
    </row>
    <row r="116" spans="2:5" ht="15">
      <c r="B116" s="54"/>
      <c r="C116"/>
      <c r="E116" s="55"/>
    </row>
    <row r="117" spans="2:5" ht="15">
      <c r="B117" s="54"/>
      <c r="C117"/>
      <c r="E117" s="55"/>
    </row>
    <row r="118" spans="2:5" ht="15">
      <c r="B118" s="54"/>
      <c r="C118"/>
      <c r="E118" s="55"/>
    </row>
    <row r="119" spans="2:5" ht="15">
      <c r="B119" s="54"/>
      <c r="C119"/>
      <c r="E119" s="55"/>
    </row>
    <row r="120" spans="2:5" ht="15">
      <c r="B120" s="54"/>
      <c r="C120"/>
      <c r="E120" s="55"/>
    </row>
    <row r="121" spans="2:5" ht="15">
      <c r="B121" s="54"/>
      <c r="C121"/>
      <c r="E121" s="55"/>
    </row>
    <row r="122" spans="2:5" ht="15">
      <c r="B122" s="54"/>
      <c r="C122"/>
      <c r="E122" s="55"/>
    </row>
    <row r="123" spans="2:5" ht="15">
      <c r="B123" s="54"/>
      <c r="C123"/>
      <c r="E123" s="55"/>
    </row>
    <row r="124" spans="2:5" ht="15">
      <c r="B124" s="54"/>
      <c r="C124"/>
      <c r="E124" s="55"/>
    </row>
    <row r="125" spans="2:5" ht="15">
      <c r="B125" s="54"/>
      <c r="C125"/>
      <c r="E125" s="55"/>
    </row>
    <row r="126" spans="2:5" ht="15">
      <c r="B126" s="54"/>
      <c r="C126"/>
      <c r="E126" s="55"/>
    </row>
    <row r="127" spans="2:5" ht="15">
      <c r="B127" s="54"/>
      <c r="C127"/>
      <c r="E127" s="55"/>
    </row>
    <row r="128" spans="2:5" ht="15">
      <c r="B128" s="54"/>
      <c r="C128"/>
      <c r="E128" s="55"/>
    </row>
    <row r="129" spans="2:5" ht="15">
      <c r="B129" s="54"/>
      <c r="C129"/>
      <c r="E129" s="55"/>
    </row>
    <row r="130" spans="2:5" ht="15">
      <c r="B130" s="54"/>
      <c r="C130"/>
      <c r="E130" s="55"/>
    </row>
    <row r="131" spans="2:5" ht="15">
      <c r="B131" s="54"/>
      <c r="C131"/>
      <c r="E131" s="55"/>
    </row>
    <row r="132" spans="2:5" ht="15">
      <c r="B132" s="54"/>
      <c r="C132"/>
      <c r="E132" s="55"/>
    </row>
    <row r="133" spans="2:5" ht="15">
      <c r="B133" s="54"/>
      <c r="C133"/>
      <c r="E133" s="55"/>
    </row>
    <row r="134" spans="2:5" ht="15">
      <c r="B134" s="54"/>
      <c r="C134"/>
      <c r="E134" s="55"/>
    </row>
    <row r="135" spans="2:5" ht="15">
      <c r="B135" s="54"/>
      <c r="C135"/>
      <c r="E135" s="55"/>
    </row>
    <row r="136" spans="2:5" ht="15">
      <c r="B136" s="54"/>
      <c r="C136"/>
      <c r="E136" s="55"/>
    </row>
    <row r="137" spans="2:5" ht="15">
      <c r="B137" s="54"/>
      <c r="C137"/>
      <c r="E137" s="55"/>
    </row>
    <row r="138" spans="2:5" ht="15">
      <c r="B138" s="54"/>
      <c r="C138"/>
      <c r="E138" s="55"/>
    </row>
    <row r="139" spans="2:5" ht="15">
      <c r="B139" s="54"/>
      <c r="C139"/>
      <c r="E139" s="55"/>
    </row>
    <row r="140" spans="2:5" ht="15">
      <c r="B140" s="54"/>
      <c r="C140"/>
      <c r="E140" s="55"/>
    </row>
    <row r="141" spans="2:5" ht="15">
      <c r="B141" s="54"/>
      <c r="C141"/>
      <c r="E141" s="55"/>
    </row>
    <row r="142" spans="2:5" ht="15">
      <c r="B142" s="54"/>
      <c r="C142"/>
      <c r="E142" s="55"/>
    </row>
    <row r="143" spans="2:5" ht="15">
      <c r="B143" s="54"/>
      <c r="C143"/>
      <c r="E143" s="55"/>
    </row>
    <row r="144" spans="2:5" ht="15">
      <c r="B144" s="54"/>
      <c r="C144"/>
      <c r="E144" s="55"/>
    </row>
    <row r="145" spans="2:5" ht="15">
      <c r="B145" s="54"/>
      <c r="C145"/>
      <c r="E145" s="55"/>
    </row>
    <row r="146" spans="2:5" ht="15">
      <c r="B146" s="54"/>
      <c r="C146"/>
      <c r="E146" s="55"/>
    </row>
    <row r="147" spans="2:5" ht="15">
      <c r="B147" s="54"/>
      <c r="C147"/>
      <c r="E147" s="55"/>
    </row>
    <row r="148" spans="2:5" ht="15">
      <c r="B148" s="54"/>
      <c r="C148"/>
      <c r="E148" s="55"/>
    </row>
    <row r="149" spans="2:5" ht="15">
      <c r="B149" s="54"/>
      <c r="C149"/>
      <c r="E149" s="55"/>
    </row>
    <row r="150" spans="2:5" ht="15">
      <c r="B150" s="54"/>
      <c r="C150"/>
      <c r="E150" s="55"/>
    </row>
    <row r="151" spans="2:5" ht="15">
      <c r="B151" s="54"/>
      <c r="C151"/>
      <c r="E151" s="55"/>
    </row>
    <row r="152" spans="2:5" ht="15">
      <c r="B152" s="54"/>
      <c r="C152"/>
      <c r="E152" s="55"/>
    </row>
    <row r="153" spans="2:5" ht="15">
      <c r="B153" s="54"/>
      <c r="C153"/>
      <c r="E153" s="55"/>
    </row>
    <row r="154" spans="2:5" ht="15">
      <c r="B154" s="54"/>
      <c r="C154"/>
      <c r="E154" s="55"/>
    </row>
    <row r="155" spans="2:5" ht="15">
      <c r="B155" s="54"/>
      <c r="C155"/>
      <c r="E155" s="55"/>
    </row>
    <row r="156" spans="2:5" ht="15">
      <c r="B156" s="54"/>
      <c r="C156"/>
      <c r="E156" s="55"/>
    </row>
    <row r="157" spans="2:5" ht="15">
      <c r="B157" s="54"/>
      <c r="C157"/>
      <c r="E157" s="55"/>
    </row>
    <row r="158" spans="2:5" ht="15">
      <c r="B158" s="54"/>
      <c r="C158"/>
      <c r="E158" s="55"/>
    </row>
    <row r="159" spans="2:5" ht="15">
      <c r="B159" s="54"/>
      <c r="C159"/>
      <c r="E159" s="55"/>
    </row>
    <row r="160" spans="2:5" ht="15">
      <c r="B160" s="54"/>
      <c r="C160"/>
      <c r="E160" s="55"/>
    </row>
    <row r="161" spans="2:5" ht="15">
      <c r="B161" s="54"/>
      <c r="C161"/>
      <c r="E161" s="55"/>
    </row>
    <row r="162" spans="2:5" ht="15">
      <c r="B162" s="54"/>
      <c r="C162"/>
      <c r="E162" s="55"/>
    </row>
    <row r="163" spans="2:5" ht="15">
      <c r="B163" s="54"/>
      <c r="C163"/>
      <c r="E163" s="55"/>
    </row>
    <row r="164" spans="2:5" ht="15">
      <c r="B164" s="54"/>
      <c r="C164"/>
      <c r="E164" s="55"/>
    </row>
    <row r="165" spans="2:5" ht="15">
      <c r="B165" s="54"/>
      <c r="C165"/>
      <c r="E165" s="55"/>
    </row>
    <row r="166" spans="2:5" ht="15">
      <c r="B166" s="54"/>
      <c r="C166"/>
      <c r="E166" s="55"/>
    </row>
    <row r="167" spans="2:5" ht="15">
      <c r="B167" s="54"/>
      <c r="C167"/>
      <c r="E167" s="55"/>
    </row>
    <row r="168" spans="2:5" ht="15">
      <c r="B168" s="54"/>
      <c r="C168"/>
      <c r="E168" s="55"/>
    </row>
    <row r="169" spans="2:5" ht="15">
      <c r="B169" s="54"/>
      <c r="C169"/>
      <c r="E169" s="55"/>
    </row>
    <row r="170" spans="2:5" ht="15">
      <c r="B170" s="54"/>
      <c r="C170"/>
      <c r="E170" s="55"/>
    </row>
    <row r="171" spans="2:5" ht="15">
      <c r="B171" s="54"/>
      <c r="C171"/>
      <c r="E171" s="55"/>
    </row>
    <row r="172" spans="2:5" ht="15">
      <c r="B172" s="54"/>
      <c r="C172"/>
      <c r="E172" s="55"/>
    </row>
    <row r="173" spans="2:5" ht="15">
      <c r="B173" s="54"/>
      <c r="C173"/>
      <c r="E173" s="55"/>
    </row>
    <row r="174" spans="2:5" ht="15">
      <c r="B174" s="54"/>
      <c r="C174"/>
      <c r="E174" s="55"/>
    </row>
    <row r="175" spans="2:5" ht="15">
      <c r="B175" s="54"/>
      <c r="C175"/>
      <c r="E175" s="55"/>
    </row>
    <row r="176" spans="2:5" ht="15">
      <c r="B176" s="54"/>
      <c r="C176"/>
      <c r="E176" s="55"/>
    </row>
    <row r="177" spans="2:5" ht="15">
      <c r="B177" s="54"/>
      <c r="C177"/>
      <c r="E177" s="55"/>
    </row>
    <row r="178" spans="2:5" ht="15">
      <c r="B178" s="54"/>
      <c r="C178"/>
      <c r="E178" s="55"/>
    </row>
    <row r="179" spans="2:5" ht="15">
      <c r="B179" s="54"/>
      <c r="C179"/>
      <c r="E179" s="55"/>
    </row>
    <row r="180" spans="2:5" ht="15">
      <c r="B180" s="54"/>
      <c r="C180"/>
      <c r="E180" s="55"/>
    </row>
    <row r="181" spans="2:5" ht="15">
      <c r="B181" s="54"/>
      <c r="C181"/>
      <c r="E181" s="55"/>
    </row>
    <row r="182" spans="2:5" ht="15">
      <c r="B182" s="54"/>
      <c r="C182"/>
      <c r="E182" s="55"/>
    </row>
    <row r="183" spans="2:5" ht="15">
      <c r="B183" s="54"/>
      <c r="C183"/>
      <c r="E183" s="55"/>
    </row>
    <row r="184" spans="2:5" ht="15">
      <c r="B184" s="54"/>
      <c r="C184"/>
      <c r="E184" s="55"/>
    </row>
    <row r="185" spans="2:5" ht="15">
      <c r="B185" s="54"/>
      <c r="C185"/>
      <c r="E185" s="55"/>
    </row>
    <row r="186" spans="2:5" ht="15">
      <c r="B186" s="54"/>
      <c r="C186"/>
      <c r="E186" s="55"/>
    </row>
    <row r="187" spans="2:5" ht="15">
      <c r="B187" s="54"/>
      <c r="C187"/>
      <c r="E187" s="55"/>
    </row>
    <row r="188" spans="2:5" ht="15">
      <c r="B188" s="54"/>
      <c r="C188"/>
      <c r="E188" s="55"/>
    </row>
    <row r="189" spans="2:5" ht="15">
      <c r="B189" s="54"/>
      <c r="C189"/>
      <c r="E189" s="55"/>
    </row>
    <row r="190" spans="2:5" ht="15">
      <c r="B190" s="54"/>
      <c r="C190"/>
      <c r="E190" s="55"/>
    </row>
    <row r="191" spans="2:5" ht="15">
      <c r="B191" s="54"/>
      <c r="C191"/>
      <c r="E191" s="55"/>
    </row>
    <row r="192" spans="2:5" ht="15">
      <c r="B192" s="54"/>
      <c r="C192"/>
      <c r="E192" s="55"/>
    </row>
    <row r="193" spans="2:5" ht="15">
      <c r="B193" s="54"/>
      <c r="C193"/>
      <c r="E193" s="55"/>
    </row>
    <row r="194" spans="2:5" ht="15">
      <c r="B194" s="54"/>
      <c r="C194"/>
      <c r="E194" s="55"/>
    </row>
    <row r="195" spans="2:5" ht="15">
      <c r="B195" s="54"/>
      <c r="C195"/>
      <c r="E195" s="55"/>
    </row>
    <row r="196" spans="2:5" ht="15">
      <c r="B196" s="54"/>
      <c r="C196"/>
      <c r="E196" s="55"/>
    </row>
    <row r="197" spans="2:5" ht="15">
      <c r="B197" s="54"/>
      <c r="C197"/>
      <c r="E197" s="55"/>
    </row>
    <row r="198" spans="2:5" ht="15">
      <c r="B198" s="54"/>
      <c r="C198"/>
      <c r="E198" s="55"/>
    </row>
    <row r="199" spans="2:5" ht="15">
      <c r="B199" s="54"/>
      <c r="C199"/>
      <c r="E199" s="55"/>
    </row>
    <row r="200" spans="2:5" ht="15">
      <c r="B200" s="54"/>
      <c r="C200"/>
      <c r="E200" s="55"/>
    </row>
    <row r="201" spans="2:5" ht="15">
      <c r="B201" s="54"/>
      <c r="C201"/>
      <c r="E201" s="55"/>
    </row>
    <row r="202" spans="2:5" ht="15">
      <c r="B202" s="54"/>
      <c r="C202"/>
      <c r="E202" s="55"/>
    </row>
    <row r="203" spans="2:5" ht="15">
      <c r="B203" s="54"/>
      <c r="C203"/>
      <c r="E203" s="55"/>
    </row>
    <row r="204" spans="2:5" ht="15">
      <c r="B204" s="54"/>
      <c r="C204"/>
      <c r="E204" s="55"/>
    </row>
    <row r="205" spans="2:5" ht="15">
      <c r="B205" s="54"/>
      <c r="C205"/>
      <c r="E205" s="55"/>
    </row>
    <row r="206" spans="2:5" ht="15">
      <c r="B206" s="54"/>
      <c r="C206"/>
      <c r="E206" s="55"/>
    </row>
    <row r="207" spans="2:5" ht="15">
      <c r="B207" s="54"/>
      <c r="C207"/>
      <c r="E207" s="55"/>
    </row>
    <row r="208" spans="2:5" ht="15">
      <c r="B208" s="54"/>
      <c r="C208"/>
      <c r="E208" s="55"/>
    </row>
    <row r="209" spans="2:5" ht="15">
      <c r="B209" s="54"/>
      <c r="C209"/>
      <c r="E209" s="55"/>
    </row>
    <row r="210" spans="2:5" ht="15">
      <c r="B210" s="54"/>
      <c r="C210"/>
      <c r="E210" s="55"/>
    </row>
    <row r="211" spans="2:5" ht="15">
      <c r="B211" s="54"/>
      <c r="C211"/>
      <c r="E211" s="55"/>
    </row>
    <row r="212" spans="2:5" ht="15">
      <c r="B212" s="54"/>
      <c r="C212"/>
      <c r="E212" s="55"/>
    </row>
    <row r="213" spans="2:5" ht="15">
      <c r="B213" s="54"/>
      <c r="C213"/>
      <c r="E213" s="55"/>
    </row>
    <row r="214" spans="2:5" ht="15">
      <c r="B214" s="54"/>
      <c r="C214"/>
      <c r="E214" s="55"/>
    </row>
    <row r="215" spans="2:5" ht="15">
      <c r="B215" s="54"/>
      <c r="C215"/>
      <c r="E215" s="55"/>
    </row>
    <row r="216" spans="2:5" ht="15">
      <c r="B216" s="54"/>
      <c r="C216"/>
      <c r="E216" s="55"/>
    </row>
    <row r="217" spans="2:5" ht="15">
      <c r="B217" s="54"/>
      <c r="C217"/>
      <c r="E217" s="55"/>
    </row>
    <row r="218" spans="2:5" ht="15">
      <c r="B218" s="54"/>
      <c r="C218"/>
      <c r="E218" s="55"/>
    </row>
    <row r="219" spans="2:5" ht="15">
      <c r="B219" s="54"/>
      <c r="C219"/>
      <c r="E219" s="55"/>
    </row>
    <row r="220" spans="2:5" ht="15">
      <c r="B220" s="54"/>
      <c r="C220"/>
      <c r="E220" s="55"/>
    </row>
    <row r="221" spans="2:5" ht="15">
      <c r="B221" s="54"/>
      <c r="C221"/>
      <c r="E221" s="55"/>
    </row>
    <row r="222" spans="2:5" ht="15">
      <c r="B222" s="54"/>
      <c r="C222"/>
      <c r="E222" s="55"/>
    </row>
    <row r="223" spans="2:5" ht="15">
      <c r="B223" s="54"/>
      <c r="C223"/>
      <c r="E223" s="55"/>
    </row>
    <row r="224" spans="2:5" ht="15">
      <c r="B224" s="54"/>
      <c r="C224"/>
      <c r="E224" s="55"/>
    </row>
    <row r="225" spans="2:5" ht="15">
      <c r="B225" s="54"/>
      <c r="C225"/>
      <c r="E225" s="55"/>
    </row>
    <row r="226" spans="2:5" ht="15">
      <c r="B226" s="54"/>
      <c r="C226"/>
      <c r="E226" s="55"/>
    </row>
    <row r="227" spans="2:5" ht="15">
      <c r="B227" s="54"/>
      <c r="C227"/>
      <c r="E227" s="55"/>
    </row>
    <row r="228" spans="2:5" ht="15">
      <c r="B228" s="54"/>
      <c r="C228"/>
      <c r="E228" s="55"/>
    </row>
    <row r="229" spans="2:5" ht="15">
      <c r="B229" s="54"/>
      <c r="C229"/>
      <c r="E229" s="55"/>
    </row>
    <row r="230" spans="2:5" ht="14.25">
      <c r="B230" s="57"/>
      <c r="C230"/>
      <c r="E230" s="55"/>
    </row>
    <row r="231" spans="2:5" ht="14.25">
      <c r="B231" s="57"/>
      <c r="C231"/>
      <c r="E231" s="55"/>
    </row>
    <row r="232" spans="2:5" ht="14.25">
      <c r="B232" s="57"/>
      <c r="C232"/>
      <c r="E232" s="55"/>
    </row>
    <row r="233" spans="2:5" ht="14.25">
      <c r="B233" s="57"/>
      <c r="C233"/>
      <c r="E233" s="55"/>
    </row>
    <row r="234" spans="2:5" ht="14.25">
      <c r="B234" s="57"/>
      <c r="C234"/>
      <c r="E234" s="55"/>
    </row>
    <row r="235" spans="2:5" ht="14.25">
      <c r="B235" s="57"/>
      <c r="C235"/>
      <c r="E235" s="55"/>
    </row>
    <row r="236" spans="2:5" ht="14.25">
      <c r="B236" s="57"/>
      <c r="C236"/>
      <c r="E236" s="55"/>
    </row>
    <row r="237" spans="2:5" ht="14.25">
      <c r="B237" s="57"/>
      <c r="C237"/>
      <c r="E237" s="55"/>
    </row>
    <row r="238" spans="2:5" ht="14.25">
      <c r="B238" s="57"/>
      <c r="C238"/>
      <c r="E238" s="55"/>
    </row>
    <row r="239" spans="2:5" ht="14.25">
      <c r="B239" s="57"/>
      <c r="C239"/>
      <c r="E239" s="55"/>
    </row>
    <row r="240" spans="2:5" ht="14.25">
      <c r="B240" s="57"/>
      <c r="C240"/>
      <c r="E240" s="55"/>
    </row>
    <row r="241" spans="2:5" ht="14.25">
      <c r="B241" s="57"/>
      <c r="C241"/>
      <c r="E241" s="55"/>
    </row>
    <row r="242" spans="2:5" ht="14.25">
      <c r="B242" s="57"/>
      <c r="C242"/>
      <c r="E242" s="55"/>
    </row>
    <row r="243" spans="2:5" ht="14.25">
      <c r="B243" s="57"/>
      <c r="C243"/>
      <c r="E243" s="55"/>
    </row>
    <row r="244" spans="2:5" ht="14.25">
      <c r="B244" s="57"/>
      <c r="C244"/>
      <c r="E244" s="55"/>
    </row>
    <row r="245" spans="2:5" ht="14.25">
      <c r="B245" s="57"/>
      <c r="C245"/>
      <c r="E245" s="55"/>
    </row>
    <row r="246" spans="2:5" ht="14.25">
      <c r="B246" s="57"/>
      <c r="C246"/>
      <c r="E246" s="55"/>
    </row>
    <row r="247" spans="2:5" ht="14.25">
      <c r="B247" s="57"/>
      <c r="C247"/>
      <c r="E247" s="55"/>
    </row>
    <row r="248" spans="2:5" ht="14.25">
      <c r="B248" s="57"/>
      <c r="C248"/>
      <c r="E248" s="55"/>
    </row>
    <row r="249" spans="2:5" ht="14.25">
      <c r="B249" s="57"/>
      <c r="C249"/>
      <c r="E249" s="55"/>
    </row>
    <row r="250" spans="2:5" ht="14.25">
      <c r="B250" s="57"/>
      <c r="C250"/>
      <c r="E250" s="55"/>
    </row>
    <row r="251" spans="2:5" ht="14.25">
      <c r="B251" s="57"/>
      <c r="C251"/>
      <c r="E251" s="55"/>
    </row>
    <row r="252" spans="2:5" ht="14.25">
      <c r="B252" s="57"/>
      <c r="C252"/>
      <c r="E252" s="55"/>
    </row>
    <row r="253" spans="2:5" ht="14.25">
      <c r="B253" s="57"/>
      <c r="C253"/>
      <c r="E253" s="55"/>
    </row>
    <row r="254" spans="2:5" ht="14.25">
      <c r="B254" s="57"/>
      <c r="C254"/>
      <c r="E254" s="55"/>
    </row>
    <row r="255" spans="2:5" ht="14.25">
      <c r="B255" s="57"/>
      <c r="C255"/>
      <c r="E255" s="55"/>
    </row>
    <row r="256" spans="2:5" ht="14.25">
      <c r="B256" s="57"/>
      <c r="C256"/>
      <c r="E256" s="55"/>
    </row>
    <row r="257" spans="2:5" ht="14.25">
      <c r="B257" s="57"/>
      <c r="C257"/>
      <c r="E257" s="55"/>
    </row>
    <row r="258" spans="2:5" ht="14.25">
      <c r="B258" s="57"/>
      <c r="C258"/>
      <c r="E258" s="55"/>
    </row>
    <row r="259" spans="2:5" ht="14.25">
      <c r="B259" s="57"/>
      <c r="C259"/>
      <c r="E259" s="55"/>
    </row>
    <row r="260" spans="2:5" ht="14.25">
      <c r="B260" s="57"/>
      <c r="C260"/>
      <c r="E260" s="55"/>
    </row>
    <row r="261" spans="2:5" ht="14.25">
      <c r="B261" s="57"/>
      <c r="C261"/>
      <c r="E261" s="55"/>
    </row>
    <row r="262" spans="2:5" ht="14.25">
      <c r="B262" s="57"/>
      <c r="C262"/>
      <c r="E262" s="55"/>
    </row>
    <row r="263" spans="2:5" ht="14.25">
      <c r="B263" s="57"/>
      <c r="C263"/>
      <c r="E263" s="55"/>
    </row>
    <row r="264" spans="2:5" ht="14.25">
      <c r="B264" s="57"/>
      <c r="C264"/>
      <c r="E264" s="55"/>
    </row>
    <row r="265" spans="2:5" ht="14.25">
      <c r="B265" s="57"/>
      <c r="C265"/>
      <c r="E265" s="55"/>
    </row>
    <row r="266" spans="2:5" ht="14.25">
      <c r="B266" s="57"/>
      <c r="C266"/>
      <c r="E266" s="55"/>
    </row>
    <row r="267" spans="2:5" ht="14.25">
      <c r="B267" s="57"/>
      <c r="C267"/>
      <c r="E267" s="55"/>
    </row>
    <row r="268" spans="2:5" ht="14.25">
      <c r="B268" s="57"/>
      <c r="C268"/>
      <c r="E268" s="55"/>
    </row>
    <row r="269" spans="2:5" ht="14.25">
      <c r="B269" s="57"/>
      <c r="C269"/>
      <c r="E269" s="55"/>
    </row>
    <row r="270" spans="2:5" ht="14.25">
      <c r="B270" s="57"/>
      <c r="C270"/>
      <c r="E270" s="55"/>
    </row>
    <row r="271" spans="2:5" ht="14.25">
      <c r="B271" s="57"/>
      <c r="C271"/>
      <c r="E271" s="55"/>
    </row>
    <row r="272" spans="2:5" ht="14.25">
      <c r="B272" s="57"/>
      <c r="C272"/>
      <c r="E272" s="55"/>
    </row>
    <row r="273" spans="2:5" ht="14.25">
      <c r="B273" s="57"/>
      <c r="C273"/>
      <c r="E273" s="55"/>
    </row>
    <row r="274" spans="2:5" ht="14.25">
      <c r="B274" s="57"/>
      <c r="C274"/>
      <c r="E274" s="55"/>
    </row>
    <row r="275" spans="2:5" ht="14.25">
      <c r="B275" s="57"/>
      <c r="C275"/>
      <c r="E275" s="55"/>
    </row>
    <row r="276" spans="2:5" ht="14.25">
      <c r="B276" s="57"/>
      <c r="C276"/>
      <c r="E276" s="55"/>
    </row>
    <row r="277" spans="2:5" ht="14.25">
      <c r="B277" s="57"/>
      <c r="C277"/>
      <c r="E277" s="55"/>
    </row>
    <row r="278" spans="2:5" ht="14.25">
      <c r="B278" s="57"/>
      <c r="C278"/>
      <c r="E278" s="55"/>
    </row>
    <row r="279" spans="2:5" ht="14.25">
      <c r="B279" s="57"/>
      <c r="C279"/>
      <c r="E279" s="55"/>
    </row>
    <row r="280" spans="2:5" ht="14.25">
      <c r="B280" s="57"/>
      <c r="C280"/>
      <c r="E280" s="55"/>
    </row>
    <row r="281" spans="2:5" ht="14.25">
      <c r="B281" s="57"/>
      <c r="C281"/>
      <c r="E281" s="55"/>
    </row>
    <row r="282" spans="2:5" ht="14.25">
      <c r="B282" s="57"/>
      <c r="C282"/>
      <c r="E282" s="55"/>
    </row>
    <row r="283" spans="2:5" ht="14.25">
      <c r="B283" s="57"/>
      <c r="C283"/>
      <c r="E283" s="55"/>
    </row>
    <row r="284" spans="2:5" ht="14.25">
      <c r="B284" s="57"/>
      <c r="C284"/>
      <c r="E284" s="55"/>
    </row>
    <row r="285" spans="2:5" ht="14.25">
      <c r="B285" s="57"/>
      <c r="C285"/>
      <c r="E285" s="55"/>
    </row>
    <row r="286" spans="2:5" ht="14.25">
      <c r="B286" s="57"/>
      <c r="C286"/>
      <c r="E286" s="55"/>
    </row>
    <row r="287" spans="2:5" ht="14.25">
      <c r="B287" s="57"/>
      <c r="C287"/>
      <c r="E287" s="55"/>
    </row>
    <row r="288" spans="2:5" ht="14.25">
      <c r="B288" s="57"/>
      <c r="C288"/>
      <c r="E288" s="55"/>
    </row>
    <row r="289" spans="2:5" ht="14.25">
      <c r="B289" s="57"/>
      <c r="C289"/>
      <c r="E289" s="55"/>
    </row>
    <row r="290" spans="2:5" ht="14.25">
      <c r="B290" s="57"/>
      <c r="C290"/>
      <c r="E290" s="55"/>
    </row>
    <row r="291" spans="2:5" ht="14.25">
      <c r="B291" s="57"/>
      <c r="C291"/>
      <c r="E291" s="55"/>
    </row>
    <row r="292" spans="2:5" ht="14.25">
      <c r="B292" s="57"/>
      <c r="C292"/>
      <c r="E292" s="55"/>
    </row>
    <row r="293" spans="2:5" ht="14.25">
      <c r="B293" s="57"/>
      <c r="C293"/>
      <c r="E293" s="55"/>
    </row>
    <row r="294" spans="2:5" ht="14.25">
      <c r="B294" s="57"/>
      <c r="C294"/>
      <c r="E294" s="55"/>
    </row>
    <row r="295" spans="2:5" ht="14.25">
      <c r="B295" s="57"/>
      <c r="C295"/>
      <c r="E295" s="55"/>
    </row>
    <row r="296" spans="2:5" ht="14.25">
      <c r="B296" s="57"/>
      <c r="C296"/>
      <c r="E296" s="55"/>
    </row>
    <row r="297" spans="2:5" ht="14.25">
      <c r="B297" s="57"/>
      <c r="C297"/>
      <c r="E297" s="55"/>
    </row>
    <row r="298" spans="2:5" ht="14.25">
      <c r="B298" s="57"/>
      <c r="C298"/>
      <c r="E298" s="55"/>
    </row>
    <row r="299" spans="2:5" ht="14.25">
      <c r="B299" s="57"/>
      <c r="C299"/>
      <c r="E299" s="55"/>
    </row>
    <row r="300" spans="2:5" ht="14.25">
      <c r="B300" s="57"/>
      <c r="C300"/>
      <c r="E300" s="55"/>
    </row>
    <row r="301" spans="2:5" ht="14.25">
      <c r="B301" s="57"/>
      <c r="C301"/>
      <c r="E301" s="55"/>
    </row>
    <row r="302" spans="2:5" ht="14.25">
      <c r="B302" s="57"/>
      <c r="C302"/>
      <c r="E302" s="55"/>
    </row>
    <row r="303" spans="2:5" ht="14.25">
      <c r="B303" s="57"/>
      <c r="C303"/>
      <c r="E303" s="55"/>
    </row>
    <row r="304" spans="2:5" ht="14.25">
      <c r="B304" s="57"/>
      <c r="C304"/>
      <c r="E304" s="55"/>
    </row>
    <row r="305" spans="2:5" ht="14.25">
      <c r="B305" s="57"/>
      <c r="C305"/>
      <c r="E305" s="55"/>
    </row>
    <row r="306" spans="2:5" ht="14.25">
      <c r="B306" s="57"/>
      <c r="C306"/>
      <c r="E306" s="55"/>
    </row>
    <row r="307" spans="2:5" ht="14.25">
      <c r="B307" s="57"/>
      <c r="C307"/>
      <c r="E307" s="55"/>
    </row>
    <row r="308" spans="2:5" ht="14.25">
      <c r="B308" s="57"/>
      <c r="C308"/>
      <c r="E308" s="55"/>
    </row>
    <row r="309" spans="2:5" ht="14.25">
      <c r="B309" s="57"/>
      <c r="C309"/>
      <c r="E309" s="55"/>
    </row>
    <row r="310" spans="2:5" ht="14.25">
      <c r="B310" s="57"/>
      <c r="C310"/>
      <c r="E310" s="55"/>
    </row>
    <row r="311" spans="2:5" ht="14.25">
      <c r="B311" s="57"/>
      <c r="C311"/>
      <c r="E311" s="55"/>
    </row>
  </sheetData>
  <autoFilter ref="A4:K55"/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67" t="s">
        <v>82</v>
      </c>
      <c r="B1" s="67"/>
      <c r="C1" s="67"/>
      <c r="D1" s="1"/>
      <c r="E1" s="1"/>
      <c r="F1" s="1"/>
    </row>
    <row r="2" spans="1:6" ht="37.5">
      <c r="A2" s="2" t="s">
        <v>83</v>
      </c>
      <c r="B2" s="3" t="s">
        <v>84</v>
      </c>
      <c r="C2" s="3" t="s">
        <v>85</v>
      </c>
    </row>
    <row r="3" spans="1:6" ht="306" customHeight="1">
      <c r="A3" s="3">
        <v>1</v>
      </c>
      <c r="B3" s="4" t="s">
        <v>86</v>
      </c>
      <c r="C3" s="5" t="s">
        <v>87</v>
      </c>
    </row>
    <row r="4" spans="1:6" ht="56.25">
      <c r="A4" s="3">
        <v>2</v>
      </c>
      <c r="B4" s="4" t="s">
        <v>88</v>
      </c>
      <c r="C4" s="5" t="s">
        <v>89</v>
      </c>
    </row>
    <row r="5" spans="1:6" ht="37.5">
      <c r="A5" s="3">
        <v>3</v>
      </c>
      <c r="B5" s="6" t="s">
        <v>90</v>
      </c>
      <c r="C5" s="5" t="s">
        <v>91</v>
      </c>
    </row>
    <row r="6" spans="1:6" ht="37.5">
      <c r="A6" s="3">
        <v>4</v>
      </c>
      <c r="B6" s="6" t="s">
        <v>92</v>
      </c>
      <c r="C6" s="5" t="s">
        <v>93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Моисеева Наталья Евгеньевна</cp:lastModifiedBy>
  <cp:lastPrinted>2024-07-19T07:06:00Z</cp:lastPrinted>
  <dcterms:created xsi:type="dcterms:W3CDTF">1996-10-08T23:32:00Z</dcterms:created>
  <dcterms:modified xsi:type="dcterms:W3CDTF">2024-08-05T06:54:29Z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D9427B5E7E3E48028D2942AE30705E4A_12</vt:lpwstr>
  </property>
  <property fmtid="{D5CDD505-2E9C-101B-9397-08002B2CF9AE}" pid="3" name="KSOProductBuildVer">
    <vt:lpwstr>1049-12.2.0.17545</vt:lpwstr>
  </property>
</Properties>
</file>